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1" i="1" l="1"/>
  <c r="D41" i="1"/>
  <c r="G40" i="1"/>
  <c r="G39" i="1"/>
  <c r="F38" i="1"/>
  <c r="F41" i="1" s="1"/>
  <c r="G41" i="1" s="1"/>
  <c r="G37" i="1"/>
  <c r="G36" i="1"/>
  <c r="G35" i="1"/>
  <c r="G34" i="1"/>
  <c r="G33" i="1"/>
  <c r="G32" i="1"/>
  <c r="F29" i="1"/>
  <c r="E29" i="1"/>
  <c r="E43" i="1" s="1"/>
  <c r="D29" i="1"/>
  <c r="D43" i="1" s="1"/>
  <c r="G28" i="1"/>
  <c r="G27" i="1"/>
  <c r="G26" i="1"/>
  <c r="G25" i="1"/>
  <c r="D18" i="1"/>
  <c r="G16" i="1"/>
  <c r="G15" i="1"/>
  <c r="F14" i="1"/>
  <c r="E14" i="1"/>
  <c r="E18" i="1" s="1"/>
  <c r="G13" i="1"/>
  <c r="G12" i="1"/>
  <c r="G11" i="1"/>
  <c r="G10" i="1"/>
  <c r="F7" i="1"/>
  <c r="G7" i="1" s="1"/>
  <c r="E7" i="1"/>
  <c r="D7" i="1"/>
  <c r="D20" i="1" s="1"/>
  <c r="G6" i="1"/>
  <c r="G5" i="1"/>
  <c r="G14" i="1" l="1"/>
  <c r="G29" i="1"/>
  <c r="G38" i="1"/>
  <c r="E20" i="1"/>
  <c r="F18" i="1"/>
  <c r="F43" i="1"/>
  <c r="G43" i="1" s="1"/>
  <c r="F20" i="1" l="1"/>
  <c r="G20" i="1" s="1"/>
  <c r="G18" i="1"/>
</calcChain>
</file>

<file path=xl/sharedStrings.xml><?xml version="1.0" encoding="utf-8"?>
<sst xmlns="http://schemas.openxmlformats.org/spreadsheetml/2006/main" count="114" uniqueCount="40">
  <si>
    <r>
      <t>Informacja Wydziału Geodezji, Kartografii i Gospodarki Nieruchomościami za</t>
    </r>
    <r>
      <rPr>
        <b/>
        <sz val="12"/>
        <color indexed="10"/>
        <rFont val="Arial Narrow"/>
        <family val="2"/>
        <charset val="238"/>
      </rPr>
      <t xml:space="preserve"> 2018 r.</t>
    </r>
  </si>
  <si>
    <t>1.</t>
  </si>
  <si>
    <t xml:space="preserve">Dochody </t>
  </si>
  <si>
    <t>Dotacje otrzymane na realizację zadań z zakresu administracji rządowej</t>
  </si>
  <si>
    <t>Dział</t>
  </si>
  <si>
    <t>Rozdział</t>
  </si>
  <si>
    <t>Plan na 2018 r.</t>
  </si>
  <si>
    <t>Plan po zmianach na 2018 r.</t>
  </si>
  <si>
    <t>Wykonanie za                       2018 r.</t>
  </si>
  <si>
    <t>% wykonania</t>
  </si>
  <si>
    <t>Zadanie</t>
  </si>
  <si>
    <t>010</t>
  </si>
  <si>
    <t>01005</t>
  </si>
  <si>
    <t>Prace urządzeniowo-rolne</t>
  </si>
  <si>
    <t>710</t>
  </si>
  <si>
    <t>71012</t>
  </si>
  <si>
    <r>
      <t>utrzymanie Wojewódzkiego Ośrodka Dokumentacji Geodezyjnej i Kartograficznej w Katowicach oraz realizacja zadań zleconych z zakresu administracji rządowej zgodnie z art. 7c ust. 1 pkt 2 i 3 ustawy</t>
    </r>
    <r>
      <rPr>
        <sz val="8"/>
        <rFont val="Arial Narrow"/>
        <family val="2"/>
        <charset val="238"/>
      </rPr>
      <t xml:space="preserve"> z 17 maja 1989 r. Prawo geodezyjne i kartograficzne (tekst jednolity: Dz. U. z 2017 r. poz. 2101 z późn. zm.)</t>
    </r>
  </si>
  <si>
    <t>Razem:</t>
  </si>
  <si>
    <t>Dochody własne samorządu województwa</t>
  </si>
  <si>
    <t>Jednostka zbierająca dochody</t>
  </si>
  <si>
    <t>01004</t>
  </si>
  <si>
    <t>BBGiTR</t>
  </si>
  <si>
    <t>CzBGiTR</t>
  </si>
  <si>
    <t>700</t>
  </si>
  <si>
    <t>70005</t>
  </si>
  <si>
    <t>ŚZN</t>
  </si>
  <si>
    <t>Wydział GK</t>
  </si>
  <si>
    <t>WODGiK</t>
  </si>
  <si>
    <t>71095</t>
  </si>
  <si>
    <t>Wydział GK - JST</t>
  </si>
  <si>
    <t>x</t>
  </si>
  <si>
    <t xml:space="preserve">Łącznie </t>
  </si>
  <si>
    <t xml:space="preserve">2. </t>
  </si>
  <si>
    <t>Wydatki</t>
  </si>
  <si>
    <t>Zadania zlecone z zakresu administracji rządowej</t>
  </si>
  <si>
    <t>Jednostka wykonująca zadanie</t>
  </si>
  <si>
    <t>Zadania własne samorządu województwa</t>
  </si>
  <si>
    <t>Wydział GK - WL</t>
  </si>
  <si>
    <t>Łącznie</t>
  </si>
  <si>
    <t>Katowice, dnia 28.01.2019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</si>
</sst>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&quot;;[Red]&quot;-&quot;#,##0.00&quot;   &quot;"/>
    <numFmt numFmtId="165" formatCode="#,##0.00&quot; &quot;;[Red]&quot;-&quot;#,##0.00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0"/>
      <color rgb="FF190DB3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190DB3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0" fontId="5" fillId="0" borderId="1" xfId="1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0" fontId="7" fillId="0" borderId="1" xfId="1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0" fontId="6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0" fontId="4" fillId="0" borderId="5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10" fontId="4" fillId="0" borderId="5" xfId="1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workbookViewId="0">
      <selection activeCell="E33" sqref="E33"/>
    </sheetView>
  </sheetViews>
  <sheetFormatPr defaultRowHeight="14.4" x14ac:dyDescent="0.3"/>
  <cols>
    <col min="3" max="3" width="10.44140625" customWidth="1"/>
    <col min="4" max="4" width="12.88671875" customWidth="1"/>
    <col min="5" max="5" width="13" customWidth="1"/>
    <col min="6" max="6" width="13.33203125" customWidth="1"/>
    <col min="7" max="7" width="11.109375" customWidth="1"/>
    <col min="8" max="8" width="21.88671875" customWidth="1"/>
  </cols>
  <sheetData>
    <row r="1" spans="1:9" ht="15.6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.6" x14ac:dyDescent="0.3">
      <c r="A2" s="1" t="s">
        <v>1</v>
      </c>
      <c r="B2" s="36" t="s">
        <v>2</v>
      </c>
      <c r="C2" s="36"/>
      <c r="D2" s="36"/>
      <c r="E2" s="36"/>
      <c r="F2" s="36"/>
      <c r="G2" s="36"/>
      <c r="H2" s="36"/>
      <c r="I2" s="1"/>
    </row>
    <row r="3" spans="1:9" ht="15.6" x14ac:dyDescent="0.3">
      <c r="A3" s="1"/>
      <c r="B3" s="40" t="s">
        <v>3</v>
      </c>
      <c r="C3" s="40"/>
      <c r="D3" s="40"/>
      <c r="E3" s="40"/>
      <c r="F3" s="40"/>
      <c r="G3" s="40"/>
      <c r="H3" s="40"/>
      <c r="I3" s="1"/>
    </row>
    <row r="4" spans="1:9" ht="20.399999999999999" x14ac:dyDescent="0.3">
      <c r="A4" s="1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1"/>
    </row>
    <row r="5" spans="1:9" ht="15.6" x14ac:dyDescent="0.3">
      <c r="A5" s="1"/>
      <c r="B5" s="3" t="s">
        <v>11</v>
      </c>
      <c r="C5" s="3" t="s">
        <v>12</v>
      </c>
      <c r="D5" s="4">
        <v>707000</v>
      </c>
      <c r="E5" s="4">
        <v>707000</v>
      </c>
      <c r="F5" s="4">
        <v>706997.4</v>
      </c>
      <c r="G5" s="5">
        <f>F5/E5</f>
        <v>0.99999632248939185</v>
      </c>
      <c r="H5" s="6" t="s">
        <v>13</v>
      </c>
      <c r="I5" s="1"/>
    </row>
    <row r="6" spans="1:9" ht="91.8" x14ac:dyDescent="0.3">
      <c r="A6" s="1"/>
      <c r="B6" s="3" t="s">
        <v>14</v>
      </c>
      <c r="C6" s="3" t="s">
        <v>15</v>
      </c>
      <c r="D6" s="4">
        <v>2179000</v>
      </c>
      <c r="E6" s="4">
        <v>2120830</v>
      </c>
      <c r="F6" s="4">
        <v>2118081.17</v>
      </c>
      <c r="G6" s="5">
        <f>F6/E6</f>
        <v>0.99870388951495404</v>
      </c>
      <c r="H6" s="7" t="s">
        <v>16</v>
      </c>
      <c r="I6" s="1"/>
    </row>
    <row r="7" spans="1:9" ht="15.6" x14ac:dyDescent="0.3">
      <c r="A7" s="1"/>
      <c r="B7" s="38" t="s">
        <v>17</v>
      </c>
      <c r="C7" s="38"/>
      <c r="D7" s="8">
        <f>SUM(D5:D6)</f>
        <v>2886000</v>
      </c>
      <c r="E7" s="8">
        <f>SUM(E5:E6)</f>
        <v>2827830</v>
      </c>
      <c r="F7" s="8">
        <f>SUM(F5:F6)</f>
        <v>2825078.57</v>
      </c>
      <c r="G7" s="9">
        <f>F7/E7</f>
        <v>0.99902701718278675</v>
      </c>
      <c r="H7" s="10"/>
      <c r="I7" s="1"/>
    </row>
    <row r="8" spans="1:9" ht="15.6" x14ac:dyDescent="0.3">
      <c r="A8" s="1"/>
      <c r="B8" s="40" t="s">
        <v>18</v>
      </c>
      <c r="C8" s="40"/>
      <c r="D8" s="40"/>
      <c r="E8" s="40"/>
      <c r="F8" s="40"/>
      <c r="G8" s="40"/>
      <c r="H8" s="40"/>
      <c r="I8" s="1"/>
    </row>
    <row r="9" spans="1:9" ht="20.399999999999999" x14ac:dyDescent="0.3">
      <c r="A9" s="1"/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19</v>
      </c>
      <c r="I9" s="1"/>
    </row>
    <row r="10" spans="1:9" ht="15.6" x14ac:dyDescent="0.3">
      <c r="A10" s="1"/>
      <c r="B10" s="3" t="s">
        <v>11</v>
      </c>
      <c r="C10" s="3" t="s">
        <v>20</v>
      </c>
      <c r="D10" s="11">
        <v>1331058</v>
      </c>
      <c r="E10" s="11">
        <v>1331058</v>
      </c>
      <c r="F10" s="11">
        <v>1846804.64</v>
      </c>
      <c r="G10" s="12">
        <f t="shared" ref="G10:G15" si="0">F10/E10</f>
        <v>1.387471199602121</v>
      </c>
      <c r="H10" s="13" t="s">
        <v>21</v>
      </c>
      <c r="I10" s="1"/>
    </row>
    <row r="11" spans="1:9" ht="15.6" x14ac:dyDescent="0.3">
      <c r="A11" s="1"/>
      <c r="B11" s="3" t="s">
        <v>11</v>
      </c>
      <c r="C11" s="3" t="s">
        <v>20</v>
      </c>
      <c r="D11" s="11">
        <v>1846315</v>
      </c>
      <c r="E11" s="11">
        <v>1846315</v>
      </c>
      <c r="F11" s="11">
        <v>2644543.21</v>
      </c>
      <c r="G11" s="12">
        <f t="shared" si="0"/>
        <v>1.4323358744309611</v>
      </c>
      <c r="H11" s="14" t="s">
        <v>22</v>
      </c>
      <c r="I11" s="1"/>
    </row>
    <row r="12" spans="1:9" ht="15.6" x14ac:dyDescent="0.3">
      <c r="A12" s="1"/>
      <c r="B12" s="3" t="s">
        <v>23</v>
      </c>
      <c r="C12" s="3" t="s">
        <v>24</v>
      </c>
      <c r="D12" s="11">
        <v>3833000</v>
      </c>
      <c r="E12" s="11">
        <v>3833000</v>
      </c>
      <c r="F12" s="11">
        <v>4345455.91</v>
      </c>
      <c r="G12" s="12">
        <f t="shared" si="0"/>
        <v>1.1336957761544482</v>
      </c>
      <c r="H12" s="13" t="s">
        <v>25</v>
      </c>
      <c r="I12" s="1"/>
    </row>
    <row r="13" spans="1:9" ht="15.6" x14ac:dyDescent="0.3">
      <c r="A13" s="1"/>
      <c r="B13" s="3" t="s">
        <v>23</v>
      </c>
      <c r="C13" s="3" t="s">
        <v>24</v>
      </c>
      <c r="D13" s="11">
        <v>12105050</v>
      </c>
      <c r="E13" s="11">
        <v>12105050</v>
      </c>
      <c r="F13" s="11">
        <v>12609972.9</v>
      </c>
      <c r="G13" s="12">
        <f t="shared" si="0"/>
        <v>1.0417117566635412</v>
      </c>
      <c r="H13" s="13" t="s">
        <v>26</v>
      </c>
      <c r="I13" s="1"/>
    </row>
    <row r="14" spans="1:9" ht="15.6" x14ac:dyDescent="0.3">
      <c r="A14" s="1"/>
      <c r="B14" s="3" t="s">
        <v>14</v>
      </c>
      <c r="C14" s="3" t="s">
        <v>15</v>
      </c>
      <c r="D14" s="11">
        <v>0</v>
      </c>
      <c r="E14" s="11">
        <f>6+3000</f>
        <v>3006</v>
      </c>
      <c r="F14" s="11">
        <f>5.34+3000</f>
        <v>3005.34</v>
      </c>
      <c r="G14" s="12">
        <f>F14/E14</f>
        <v>0.99978043912175651</v>
      </c>
      <c r="H14" s="13" t="s">
        <v>26</v>
      </c>
      <c r="I14" s="1"/>
    </row>
    <row r="15" spans="1:9" ht="15.6" x14ac:dyDescent="0.3">
      <c r="A15" s="1"/>
      <c r="B15" s="3" t="s">
        <v>14</v>
      </c>
      <c r="C15" s="3" t="s">
        <v>15</v>
      </c>
      <c r="D15" s="11">
        <v>20300</v>
      </c>
      <c r="E15" s="11">
        <v>40479</v>
      </c>
      <c r="F15" s="11">
        <v>37085.699999999997</v>
      </c>
      <c r="G15" s="12">
        <f t="shared" si="0"/>
        <v>0.91617134810642553</v>
      </c>
      <c r="H15" s="14" t="s">
        <v>27</v>
      </c>
      <c r="I15" s="1"/>
    </row>
    <row r="16" spans="1:9" ht="15.6" x14ac:dyDescent="0.3">
      <c r="A16" s="1"/>
      <c r="B16" s="3" t="s">
        <v>14</v>
      </c>
      <c r="C16" s="3" t="s">
        <v>28</v>
      </c>
      <c r="D16" s="11">
        <v>1610664</v>
      </c>
      <c r="E16" s="11">
        <v>306723</v>
      </c>
      <c r="F16" s="11">
        <v>78502.14</v>
      </c>
      <c r="G16" s="12">
        <f>F16/E16</f>
        <v>0.25593822439138897</v>
      </c>
      <c r="H16" s="14" t="s">
        <v>29</v>
      </c>
      <c r="I16" s="1"/>
    </row>
    <row r="17" spans="1:9" ht="15.6" x14ac:dyDescent="0.3">
      <c r="A17" s="1"/>
      <c r="B17" s="3" t="s">
        <v>14</v>
      </c>
      <c r="C17" s="3" t="s">
        <v>28</v>
      </c>
      <c r="D17" s="11">
        <v>0</v>
      </c>
      <c r="E17" s="11">
        <v>0</v>
      </c>
      <c r="F17" s="11">
        <v>5.05</v>
      </c>
      <c r="G17" s="12" t="s">
        <v>30</v>
      </c>
      <c r="H17" s="14" t="s">
        <v>26</v>
      </c>
      <c r="I17" s="1"/>
    </row>
    <row r="18" spans="1:9" ht="15.6" x14ac:dyDescent="0.3">
      <c r="A18" s="1"/>
      <c r="B18" s="38" t="s">
        <v>17</v>
      </c>
      <c r="C18" s="38"/>
      <c r="D18" s="8">
        <f>SUM(D10:D17)</f>
        <v>20746387</v>
      </c>
      <c r="E18" s="8">
        <f>SUM(E10:E17)</f>
        <v>19465631</v>
      </c>
      <c r="F18" s="8">
        <f>SUM(F10:F17)</f>
        <v>21565374.890000001</v>
      </c>
      <c r="G18" s="9">
        <f>F18/E18</f>
        <v>1.1078692948612865</v>
      </c>
      <c r="H18" s="15"/>
      <c r="I18" s="1"/>
    </row>
    <row r="19" spans="1:9" ht="16.2" thickBot="1" x14ac:dyDescent="0.35">
      <c r="A19" s="1"/>
      <c r="B19" s="16"/>
      <c r="C19" s="16"/>
      <c r="D19" s="17"/>
      <c r="E19" s="17"/>
      <c r="F19" s="17"/>
      <c r="G19" s="17"/>
      <c r="H19" s="18"/>
      <c r="I19" s="1"/>
    </row>
    <row r="20" spans="1:9" ht="16.2" thickBot="1" x14ac:dyDescent="0.35">
      <c r="A20" s="1"/>
      <c r="B20" s="34" t="s">
        <v>31</v>
      </c>
      <c r="C20" s="34"/>
      <c r="D20" s="19">
        <f>D7+D18</f>
        <v>23632387</v>
      </c>
      <c r="E20" s="19">
        <f>E7+E18</f>
        <v>22293461</v>
      </c>
      <c r="F20" s="19">
        <f>F7+F18</f>
        <v>24390453.460000001</v>
      </c>
      <c r="G20" s="20">
        <f>F20/E20</f>
        <v>1.0940631183287333</v>
      </c>
      <c r="H20" s="21"/>
      <c r="I20" s="1"/>
    </row>
    <row r="21" spans="1:9" ht="15.6" x14ac:dyDescent="0.3">
      <c r="A21" s="1"/>
      <c r="B21" s="22"/>
      <c r="C21" s="22"/>
      <c r="D21" s="23"/>
      <c r="E21" s="23"/>
      <c r="F21" s="23"/>
      <c r="G21" s="23"/>
      <c r="H21" s="22"/>
      <c r="I21" s="1"/>
    </row>
    <row r="22" spans="1:9" ht="15.6" x14ac:dyDescent="0.3">
      <c r="A22" s="1" t="s">
        <v>32</v>
      </c>
      <c r="B22" s="36" t="s">
        <v>33</v>
      </c>
      <c r="C22" s="36"/>
      <c r="D22" s="36"/>
      <c r="E22" s="36"/>
      <c r="F22" s="36"/>
      <c r="G22" s="36"/>
      <c r="H22" s="36"/>
      <c r="I22" s="1"/>
    </row>
    <row r="23" spans="1:9" x14ac:dyDescent="0.3">
      <c r="A23" s="24"/>
      <c r="B23" s="37" t="s">
        <v>34</v>
      </c>
      <c r="C23" s="37"/>
      <c r="D23" s="37"/>
      <c r="E23" s="37"/>
      <c r="F23" s="37"/>
      <c r="G23" s="37"/>
      <c r="H23" s="37"/>
      <c r="I23" s="16"/>
    </row>
    <row r="24" spans="1:9" ht="20.399999999999999" x14ac:dyDescent="0.3">
      <c r="A24" s="24"/>
      <c r="B24" s="2" t="s">
        <v>4</v>
      </c>
      <c r="C24" s="2" t="s">
        <v>5</v>
      </c>
      <c r="D24" s="2" t="s">
        <v>6</v>
      </c>
      <c r="E24" s="2" t="s">
        <v>7</v>
      </c>
      <c r="F24" s="2" t="s">
        <v>8</v>
      </c>
      <c r="G24" s="2" t="s">
        <v>9</v>
      </c>
      <c r="H24" s="2" t="s">
        <v>35</v>
      </c>
      <c r="I24" s="25"/>
    </row>
    <row r="25" spans="1:9" x14ac:dyDescent="0.3">
      <c r="A25" s="24"/>
      <c r="B25" s="3" t="s">
        <v>11</v>
      </c>
      <c r="C25" s="3" t="s">
        <v>12</v>
      </c>
      <c r="D25" s="11">
        <v>357000</v>
      </c>
      <c r="E25" s="11">
        <v>357000</v>
      </c>
      <c r="F25" s="11">
        <v>356997.4</v>
      </c>
      <c r="G25" s="12">
        <f>F25/E25</f>
        <v>0.99999271708683479</v>
      </c>
      <c r="H25" s="14" t="s">
        <v>21</v>
      </c>
      <c r="I25" s="18"/>
    </row>
    <row r="26" spans="1:9" x14ac:dyDescent="0.3">
      <c r="A26" s="24"/>
      <c r="B26" s="3" t="s">
        <v>11</v>
      </c>
      <c r="C26" s="3" t="s">
        <v>12</v>
      </c>
      <c r="D26" s="11">
        <v>350000</v>
      </c>
      <c r="E26" s="11">
        <v>350000</v>
      </c>
      <c r="F26" s="11">
        <v>350000</v>
      </c>
      <c r="G26" s="12">
        <f>F26/E26</f>
        <v>1</v>
      </c>
      <c r="H26" s="14" t="s">
        <v>22</v>
      </c>
      <c r="I26" s="18"/>
    </row>
    <row r="27" spans="1:9" x14ac:dyDescent="0.3">
      <c r="A27" s="24"/>
      <c r="B27" s="3" t="s">
        <v>14</v>
      </c>
      <c r="C27" s="3" t="s">
        <v>15</v>
      </c>
      <c r="D27" s="11">
        <v>1929000</v>
      </c>
      <c r="E27" s="11">
        <v>2017768</v>
      </c>
      <c r="F27" s="11">
        <v>2015019.47</v>
      </c>
      <c r="G27" s="12">
        <f>F27/E27</f>
        <v>0.99863783646088156</v>
      </c>
      <c r="H27" s="14" t="s">
        <v>27</v>
      </c>
      <c r="I27" s="18"/>
    </row>
    <row r="28" spans="1:9" x14ac:dyDescent="0.3">
      <c r="A28" s="24"/>
      <c r="B28" s="3" t="s">
        <v>14</v>
      </c>
      <c r="C28" s="3" t="s">
        <v>15</v>
      </c>
      <c r="D28" s="11">
        <v>250000</v>
      </c>
      <c r="E28" s="11">
        <v>103062</v>
      </c>
      <c r="F28" s="11">
        <v>103061.7</v>
      </c>
      <c r="G28" s="12">
        <f>F28/E28</f>
        <v>0.99999708913081442</v>
      </c>
      <c r="H28" s="14" t="s">
        <v>26</v>
      </c>
      <c r="I28" s="18"/>
    </row>
    <row r="29" spans="1:9" x14ac:dyDescent="0.3">
      <c r="A29" s="24"/>
      <c r="B29" s="38" t="s">
        <v>17</v>
      </c>
      <c r="C29" s="38"/>
      <c r="D29" s="8">
        <f>SUM(D25:D28)</f>
        <v>2886000</v>
      </c>
      <c r="E29" s="8">
        <f>SUM(E25:E28)</f>
        <v>2827830</v>
      </c>
      <c r="F29" s="8">
        <f>SUM(F25:F28)</f>
        <v>2825078.5700000003</v>
      </c>
      <c r="G29" s="9">
        <f>F29/E29</f>
        <v>0.99902701718278686</v>
      </c>
      <c r="H29" s="10"/>
      <c r="I29" s="26"/>
    </row>
    <row r="30" spans="1:9" x14ac:dyDescent="0.3">
      <c r="A30" s="24"/>
      <c r="B30" s="39" t="s">
        <v>36</v>
      </c>
      <c r="C30" s="39"/>
      <c r="D30" s="39"/>
      <c r="E30" s="39"/>
      <c r="F30" s="39"/>
      <c r="G30" s="39"/>
      <c r="H30" s="39"/>
      <c r="I30" s="16"/>
    </row>
    <row r="31" spans="1:9" ht="20.399999999999999" x14ac:dyDescent="0.3">
      <c r="A31" s="24"/>
      <c r="B31" s="2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35</v>
      </c>
      <c r="I31" s="25"/>
    </row>
    <row r="32" spans="1:9" x14ac:dyDescent="0.3">
      <c r="A32" s="24"/>
      <c r="B32" s="3" t="s">
        <v>11</v>
      </c>
      <c r="C32" s="3" t="s">
        <v>20</v>
      </c>
      <c r="D32" s="11">
        <v>2443135</v>
      </c>
      <c r="E32" s="11">
        <v>2443135</v>
      </c>
      <c r="F32" s="11">
        <v>2425562.7799999998</v>
      </c>
      <c r="G32" s="12">
        <f t="shared" ref="G32:G41" si="1">F32/E32</f>
        <v>0.99280751166022341</v>
      </c>
      <c r="H32" s="13" t="s">
        <v>21</v>
      </c>
      <c r="I32" s="25"/>
    </row>
    <row r="33" spans="1:9" x14ac:dyDescent="0.3">
      <c r="A33" s="24"/>
      <c r="B33" s="3" t="s">
        <v>11</v>
      </c>
      <c r="C33" s="3" t="s">
        <v>20</v>
      </c>
      <c r="D33" s="11">
        <v>2810162</v>
      </c>
      <c r="E33" s="11">
        <v>2810162</v>
      </c>
      <c r="F33" s="11">
        <v>2786354.36</v>
      </c>
      <c r="G33" s="12">
        <f t="shared" si="1"/>
        <v>0.99152801866938622</v>
      </c>
      <c r="H33" s="14" t="s">
        <v>22</v>
      </c>
      <c r="I33" s="25"/>
    </row>
    <row r="34" spans="1:9" x14ac:dyDescent="0.3">
      <c r="A34" s="24"/>
      <c r="B34" s="3" t="s">
        <v>23</v>
      </c>
      <c r="C34" s="3" t="s">
        <v>24</v>
      </c>
      <c r="D34" s="11">
        <v>16237510</v>
      </c>
      <c r="E34" s="11">
        <v>2914236</v>
      </c>
      <c r="F34" s="11">
        <v>652061.98</v>
      </c>
      <c r="G34" s="12">
        <f t="shared" si="1"/>
        <v>0.22375057476470678</v>
      </c>
      <c r="H34" s="13" t="s">
        <v>37</v>
      </c>
      <c r="I34" s="25"/>
    </row>
    <row r="35" spans="1:9" x14ac:dyDescent="0.3">
      <c r="A35" s="24"/>
      <c r="B35" s="3" t="s">
        <v>23</v>
      </c>
      <c r="C35" s="3" t="s">
        <v>24</v>
      </c>
      <c r="D35" s="11">
        <v>7134500</v>
      </c>
      <c r="E35" s="11">
        <v>7434500</v>
      </c>
      <c r="F35" s="11">
        <v>7132157.9400000004</v>
      </c>
      <c r="G35" s="12">
        <f t="shared" si="1"/>
        <v>0.9593325630506423</v>
      </c>
      <c r="H35" s="14" t="s">
        <v>25</v>
      </c>
      <c r="I35" s="25"/>
    </row>
    <row r="36" spans="1:9" x14ac:dyDescent="0.3">
      <c r="A36" s="24"/>
      <c r="B36" s="3" t="s">
        <v>14</v>
      </c>
      <c r="C36" s="3" t="s">
        <v>15</v>
      </c>
      <c r="D36" s="11">
        <v>453961</v>
      </c>
      <c r="E36" s="11">
        <v>453961</v>
      </c>
      <c r="F36" s="11">
        <v>453761.74</v>
      </c>
      <c r="G36" s="12">
        <f t="shared" si="1"/>
        <v>0.99956106361559693</v>
      </c>
      <c r="H36" s="14" t="s">
        <v>27</v>
      </c>
      <c r="I36" s="27"/>
    </row>
    <row r="37" spans="1:9" x14ac:dyDescent="0.3">
      <c r="A37" s="24"/>
      <c r="B37" s="3" t="s">
        <v>14</v>
      </c>
      <c r="C37" s="3" t="s">
        <v>15</v>
      </c>
      <c r="D37" s="11">
        <v>344941</v>
      </c>
      <c r="E37" s="11">
        <v>356162</v>
      </c>
      <c r="F37" s="11">
        <v>9287.65</v>
      </c>
      <c r="G37" s="12">
        <f t="shared" si="1"/>
        <v>2.6077037977100308E-2</v>
      </c>
      <c r="H37" s="13" t="s">
        <v>26</v>
      </c>
      <c r="I37" s="27"/>
    </row>
    <row r="38" spans="1:9" x14ac:dyDescent="0.3">
      <c r="A38" s="24"/>
      <c r="B38" s="3" t="s">
        <v>14</v>
      </c>
      <c r="C38" s="3" t="s">
        <v>15</v>
      </c>
      <c r="D38" s="11">
        <v>0</v>
      </c>
      <c r="E38" s="11">
        <v>3185</v>
      </c>
      <c r="F38" s="11">
        <f>179+3005.34</f>
        <v>3184.34</v>
      </c>
      <c r="G38" s="12">
        <f t="shared" si="1"/>
        <v>0.99979277864992155</v>
      </c>
      <c r="H38" s="13" t="s">
        <v>37</v>
      </c>
      <c r="I38" s="27"/>
    </row>
    <row r="39" spans="1:9" x14ac:dyDescent="0.3">
      <c r="A39" s="24"/>
      <c r="B39" s="3" t="s">
        <v>14</v>
      </c>
      <c r="C39" s="3" t="s">
        <v>28</v>
      </c>
      <c r="D39" s="11">
        <v>284235</v>
      </c>
      <c r="E39" s="11">
        <v>293014</v>
      </c>
      <c r="F39" s="11">
        <v>62847.32</v>
      </c>
      <c r="G39" s="12">
        <f t="shared" si="1"/>
        <v>0.21448572423160667</v>
      </c>
      <c r="H39" s="13" t="s">
        <v>26</v>
      </c>
      <c r="I39" s="27"/>
    </row>
    <row r="40" spans="1:9" x14ac:dyDescent="0.3">
      <c r="A40" s="24"/>
      <c r="B40" s="3" t="s">
        <v>14</v>
      </c>
      <c r="C40" s="3" t="s">
        <v>28</v>
      </c>
      <c r="D40" s="11">
        <v>1610664</v>
      </c>
      <c r="E40" s="11">
        <v>306723</v>
      </c>
      <c r="F40" s="11">
        <v>306721.52</v>
      </c>
      <c r="G40" s="12">
        <f t="shared" si="1"/>
        <v>0.99999517479941191</v>
      </c>
      <c r="H40" s="13" t="s">
        <v>29</v>
      </c>
      <c r="I40" s="27"/>
    </row>
    <row r="41" spans="1:9" x14ac:dyDescent="0.3">
      <c r="A41" s="24"/>
      <c r="B41" s="38" t="s">
        <v>17</v>
      </c>
      <c r="C41" s="38"/>
      <c r="D41" s="8">
        <f>SUM(D32:D40)</f>
        <v>31319108</v>
      </c>
      <c r="E41" s="8">
        <f>SUM(E32:E40)</f>
        <v>17015078</v>
      </c>
      <c r="F41" s="8">
        <f>SUM(F32:F40)</f>
        <v>13831939.629999999</v>
      </c>
      <c r="G41" s="9">
        <f t="shared" si="1"/>
        <v>0.81292249321454768</v>
      </c>
      <c r="H41" s="15"/>
      <c r="I41" s="28"/>
    </row>
    <row r="42" spans="1:9" ht="15" thickBot="1" x14ac:dyDescent="0.35">
      <c r="A42" s="24"/>
      <c r="B42" s="29"/>
      <c r="C42" s="29"/>
      <c r="D42" s="30"/>
      <c r="E42" s="30"/>
      <c r="F42" s="29"/>
      <c r="G42" s="29"/>
      <c r="H42" s="29"/>
      <c r="I42" s="29"/>
    </row>
    <row r="43" spans="1:9" ht="15" thickBot="1" x14ac:dyDescent="0.35">
      <c r="A43" s="24"/>
      <c r="B43" s="34" t="s">
        <v>38</v>
      </c>
      <c r="C43" s="34"/>
      <c r="D43" s="31">
        <f>D29+D41</f>
        <v>34205108</v>
      </c>
      <c r="E43" s="31">
        <f>E29+E41</f>
        <v>19842908</v>
      </c>
      <c r="F43" s="31">
        <f>F29+F41</f>
        <v>16657018.199999999</v>
      </c>
      <c r="G43" s="32">
        <f>F43/E43</f>
        <v>0.83944441006328308</v>
      </c>
      <c r="H43" s="33"/>
      <c r="I43" s="29"/>
    </row>
    <row r="44" spans="1:9" x14ac:dyDescent="0.3">
      <c r="A44" s="24"/>
      <c r="B44" s="29"/>
      <c r="C44" s="29"/>
      <c r="D44" s="29"/>
      <c r="E44" s="29"/>
      <c r="F44" s="29"/>
      <c r="G44" s="29"/>
      <c r="H44" s="29"/>
      <c r="I44" s="29"/>
    </row>
    <row r="45" spans="1:9" x14ac:dyDescent="0.3">
      <c r="A45" s="24"/>
      <c r="B45" s="35" t="s">
        <v>39</v>
      </c>
      <c r="C45" s="35"/>
      <c r="D45" s="35"/>
      <c r="E45" s="35"/>
      <c r="F45" s="35"/>
      <c r="G45" s="35"/>
      <c r="H45" s="35"/>
      <c r="I45" s="35"/>
    </row>
  </sheetData>
  <mergeCells count="14">
    <mergeCell ref="B18:C18"/>
    <mergeCell ref="A1:I1"/>
    <mergeCell ref="B2:H2"/>
    <mergeCell ref="B3:H3"/>
    <mergeCell ref="B7:C7"/>
    <mergeCell ref="B8:H8"/>
    <mergeCell ref="B43:C43"/>
    <mergeCell ref="B45:I45"/>
    <mergeCell ref="B20:C20"/>
    <mergeCell ref="B22:H22"/>
    <mergeCell ref="B23:H23"/>
    <mergeCell ref="B29:C29"/>
    <mergeCell ref="B30:H30"/>
    <mergeCell ref="B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2019-01-30T13:00:10Z</dcterms:modified>
</cp:coreProperties>
</file>