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60" windowWidth="19170" windowHeight="11535"/>
  </bookViews>
  <sheets>
    <sheet name="Tabela 3" sheetId="14" r:id="rId1"/>
    <sheet name="kurs EUR alokacja itp." sheetId="6" state="hidden" r:id="rId2"/>
  </sheets>
  <definedNames>
    <definedName name="_xlnm.Print_Area" localSheetId="0">'Tabela 3'!$A$1:$W$19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W17" i="14"/>
  <c r="U17"/>
  <c r="Q17"/>
  <c r="Q14"/>
  <c r="W14"/>
  <c r="U14"/>
  <c r="S14"/>
  <c r="U11"/>
  <c r="Q11"/>
  <c r="S10"/>
  <c r="Q10"/>
  <c r="U9"/>
  <c r="S9"/>
  <c r="Q9"/>
  <c r="P9"/>
  <c r="Q13"/>
  <c r="W9"/>
  <c r="J19"/>
  <c r="K19" s="1"/>
  <c r="I19"/>
  <c r="J18"/>
  <c r="K18" s="1"/>
  <c r="I18"/>
  <c r="J17"/>
  <c r="K17" s="1"/>
  <c r="I17"/>
  <c r="K16"/>
  <c r="J16"/>
  <c r="I16"/>
  <c r="J15"/>
  <c r="K15" s="1"/>
  <c r="I15"/>
  <c r="K14"/>
  <c r="J14"/>
  <c r="I14"/>
  <c r="J13"/>
  <c r="K13" s="1"/>
  <c r="I13"/>
  <c r="J11"/>
  <c r="K11" s="1"/>
  <c r="I11"/>
  <c r="J10"/>
  <c r="K10" s="1"/>
  <c r="I10"/>
  <c r="K9"/>
  <c r="J9"/>
  <c r="I9"/>
  <c r="B13" i="6" l="1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F13" l="1"/>
</calcChain>
</file>

<file path=xl/sharedStrings.xml><?xml version="1.0" encoding="utf-8"?>
<sst xmlns="http://schemas.openxmlformats.org/spreadsheetml/2006/main" count="122" uniqueCount="87">
  <si>
    <t>Allokacja z Decyzji KE</t>
  </si>
  <si>
    <t>EFRR euro</t>
  </si>
  <si>
    <t>wklad WSL w euro</t>
  </si>
  <si>
    <t>suma</t>
  </si>
  <si>
    <t>kurs EUR</t>
  </si>
  <si>
    <t>PLN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</si>
  <si>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</si>
  <si>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</si>
  <si>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</si>
  <si>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</si>
  <si>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</si>
  <si>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</si>
  <si>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</si>
  <si>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</si>
  <si>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</si>
  <si>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</si>
  <si>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</si>
  <si>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</si>
  <si>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</si>
  <si>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</si>
  <si>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</si>
  <si>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</si>
  <si>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</si>
  <si>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Działanie (nr i nazwa)</t>
  </si>
  <si>
    <t>wg zrealizowanych wniosków o płatność</t>
  </si>
  <si>
    <t>kwota</t>
  </si>
  <si>
    <t>%</t>
  </si>
  <si>
    <t>kwota ogółem</t>
  </si>
  <si>
    <t>dofinansowanie ze środków publicznych w części odpowiadającej środkom UE</t>
  </si>
  <si>
    <t>dofinansowanie ze środków publicznych w części odpowiadającej środkom krajowym</t>
  </si>
  <si>
    <t>wg podpisanych umów / wydanych decyzji</t>
  </si>
  <si>
    <t>wg zrealizowanych  wniosków o płatność</t>
  </si>
  <si>
    <t>1.</t>
  </si>
  <si>
    <t>2.</t>
  </si>
  <si>
    <t>3.</t>
  </si>
  <si>
    <t>4.</t>
  </si>
  <si>
    <t>5.</t>
  </si>
  <si>
    <t>6.</t>
  </si>
  <si>
    <t>7.=8.+10.</t>
  </si>
  <si>
    <t>8.</t>
  </si>
  <si>
    <t>9.=8./7.*100</t>
  </si>
  <si>
    <t>10.</t>
  </si>
  <si>
    <t>11.=10./7.*100</t>
  </si>
  <si>
    <t>ogółem MŚP</t>
  </si>
  <si>
    <t>wg  zrealizowanych wniosków o płatność</t>
  </si>
  <si>
    <t xml:space="preserve">kwota </t>
  </si>
  <si>
    <t>mikro</t>
  </si>
  <si>
    <t>małe</t>
  </si>
  <si>
    <t>średnie</t>
  </si>
  <si>
    <t>12.</t>
  </si>
  <si>
    <t>13.</t>
  </si>
  <si>
    <t>14.</t>
  </si>
  <si>
    <t>15.</t>
  </si>
  <si>
    <t>16.= 18.+20.+22.</t>
  </si>
  <si>
    <t>17.=16./7.*100</t>
  </si>
  <si>
    <t>18.</t>
  </si>
  <si>
    <t>19.=18./16.*100</t>
  </si>
  <si>
    <t>20.</t>
  </si>
  <si>
    <t>21.=20./16.*100</t>
  </si>
  <si>
    <t>22.</t>
  </si>
  <si>
    <t>23.=22./16.*100</t>
  </si>
  <si>
    <r>
      <t xml:space="preserve">Liczba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</si>
  <si>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</si>
  <si>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Wielkość przekazanej pomocy publicznej oraz pomocy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</si>
  <si>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Liczba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</si>
  <si>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 xml:space="preserve">Wartość projektów MŚP objętych pomocą publiczną oraz pomocą </t>
    </r>
    <r>
      <rPr>
        <b/>
        <i/>
        <sz val="10"/>
        <color theme="1"/>
        <rFont val="Times New Roman"/>
        <family val="1"/>
        <charset val="238"/>
      </rPr>
      <t>de minimis</t>
    </r>
  </si>
  <si>
    <r>
      <t>Program pomocowy/ inna podstawa udzielenia pomocy</t>
    </r>
    <r>
      <rPr>
        <b/>
        <vertAlign val="superscript"/>
        <sz val="10"/>
        <color theme="1"/>
        <rFont val="Times New Roman"/>
        <family val="1"/>
        <charset val="238"/>
      </rPr>
      <t xml:space="preserve"> 1</t>
    </r>
  </si>
  <si>
    <r>
      <t xml:space="preserve">                 Udział pomocy dla MŚP w przekazanej pomocy publicznej oraz pomocy </t>
    </r>
    <r>
      <rPr>
        <b/>
        <i/>
        <sz val="10"/>
        <rFont val="Times New Roman"/>
        <family val="1"/>
        <charset val="238"/>
      </rPr>
      <t xml:space="preserve">de minimis                                               </t>
    </r>
  </si>
  <si>
    <r>
      <t>w tym wg wielkości przedsiebiorstwa</t>
    </r>
    <r>
      <rPr>
        <b/>
        <vertAlign val="superscript"/>
        <sz val="10"/>
        <rFont val="Times New Roman"/>
        <family val="1"/>
        <charset val="238"/>
      </rPr>
      <t>2</t>
    </r>
  </si>
  <si>
    <t>1.3. Transfer technologii i innowacji</t>
  </si>
  <si>
    <t>2.1. Infrastruktura społeczeństwa informacyjnego</t>
  </si>
  <si>
    <t>3.1. Infrastruktura zaplecza turystycznego</t>
  </si>
  <si>
    <t>3.2. Infrastruktura okołoturystyczna</t>
  </si>
  <si>
    <t>5.3. Czyste powietrze i odnawialne źródła energii</t>
  </si>
  <si>
    <t>6.1. Wzmacnianie regionalnych ośrodków wzrostu</t>
  </si>
  <si>
    <t>6.2. Rewitalizacja obszarów zdegradowanych</t>
  </si>
  <si>
    <t>9.1. Infrastruktura lecznictwa zamkniętego</t>
  </si>
  <si>
    <t>9.2. Infrastruktura lecznictwa otwartego.</t>
  </si>
  <si>
    <r>
      <t>Tabela 3. Wielkość zakontraktowanej (umowy/decyzji) i przekazanej (wypłaconej) pomocy publicznej oraz pomocy</t>
    </r>
    <r>
      <rPr>
        <b/>
        <i/>
        <sz val="10"/>
        <color theme="1"/>
        <rFont val="Times New Roman"/>
        <family val="1"/>
        <charset val="238"/>
      </rPr>
      <t xml:space="preserve"> de minimis </t>
    </r>
    <r>
      <rPr>
        <b/>
        <sz val="10"/>
        <color theme="1"/>
        <rFont val="Times New Roman"/>
        <family val="1"/>
        <charset val="238"/>
      </rPr>
      <t xml:space="preserve">od uruchomienia programu operacyjnego w podziale ze względu na działania i podstawę udzielenia pomocy (uszczegółowienie pkt 4.2 w </t>
    </r>
    <r>
      <rPr>
        <b/>
        <i/>
        <sz val="10"/>
        <color theme="1"/>
        <rFont val="Times New Roman"/>
        <family val="1"/>
        <charset val="238"/>
      </rPr>
      <t>Sprawozdaniu</t>
    </r>
    <r>
      <rPr>
        <b/>
        <sz val="10"/>
        <color theme="1"/>
        <rFont val="Times New Roman"/>
        <family val="1"/>
        <charset val="238"/>
      </rPr>
      <t>)</t>
    </r>
  </si>
  <si>
    <t>Stosowne informacje przedstawiono w punkcie 4.2 Sprawozdania</t>
  </si>
  <si>
    <t>X611/2009
Rozporządzenie Ministra Rozwoju Regionalnego z dnia 8 grudnia 2010 r. w sprawie udzielania pomocy de minimis w ramach regionalnych programów operacyjnych</t>
  </si>
  <si>
    <t>N 405/2008                                                           X 36/2010</t>
  </si>
  <si>
    <t>N 405/2008</t>
  </si>
  <si>
    <t>N 470/2008</t>
  </si>
  <si>
    <t>1.2. Mikroprzedsiębiorstwa i MŚP</t>
  </si>
  <si>
    <t>2.2. Rozwój elektronicznych usług publicznych</t>
  </si>
  <si>
    <t>Załącznik IIb do Sprawozdania okresowego z realizacji RPO WSL w I półroczu 2013 roku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</si>
</sst>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#,###,###,##0.00"/>
    <numFmt numFmtId="171" formatCode="#,###,###,##0.00"/>
    <numFmt numFmtId="172" formatCode="#####################################0.00%"/>
    <numFmt numFmtId="173" formatCode="##,###,###,###,###,###,###,###,###,###,###,###,##0.00"/>
    <numFmt numFmtId="174" formatCode="#####################################0"/>
    <numFmt numFmtId="175" formatCode="#,##0.00_ ;\-#,##0.00\ "/>
    <numFmt numFmtId="176" formatCode="0_ ;\-0\ "/>
  </numFmts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6" fontId="0" fillId="0" borderId="3" xfId="1" applyNumberFormat="1" applyFont="1" applyBorder="1"/>
    <xf numFmtId="166" fontId="0" fillId="0" borderId="0" xfId="1" applyNumberFormat="1" applyFont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0" fontId="0" fillId="0" borderId="6" xfId="0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0" fontId="0" fillId="0" borderId="4" xfId="0" applyBorder="1"/>
    <xf numFmtId="166" fontId="0" fillId="0" borderId="4" xfId="1" applyNumberFormat="1" applyFont="1" applyBorder="1"/>
    <xf numFmtId="0" fontId="0" fillId="0" borderId="8" xfId="0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166" fontId="0" fillId="0" borderId="11" xfId="0" applyNumberFormat="1" applyBorder="1"/>
    <xf numFmtId="166" fontId="0" fillId="0" borderId="8" xfId="0" applyNumberFormat="1" applyBorder="1"/>
    <xf numFmtId="166" fontId="0" fillId="0" borderId="12" xfId="0" applyNumberFormat="1" applyBorder="1"/>
    <xf numFmtId="0" fontId="0" fillId="0" borderId="6" xfId="0" pivotButton="1" applyBorder="1"/>
    <xf numFmtId="0" fontId="6" fillId="0" borderId="0" xfId="0" applyFont="1"/>
    <xf numFmtId="165" fontId="6" fillId="0" borderId="0" xfId="0" applyNumberFormat="1" applyFont="1"/>
    <xf numFmtId="0" fontId="1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1" fillId="3" borderId="1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74" fontId="11" fillId="3" borderId="15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4" fontId="3" fillId="5" borderId="15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12" fillId="3" borderId="15" xfId="0" applyNumberFormat="1" applyFont="1" applyFill="1" applyBorder="1" applyAlignment="1">
      <alignment horizontal="center" vertical="center"/>
    </xf>
    <xf numFmtId="174" fontId="12" fillId="3" borderId="15" xfId="0" applyNumberFormat="1" applyFont="1" applyFill="1" applyBorder="1" applyAlignment="1">
      <alignment horizontal="center" vertical="center"/>
    </xf>
    <xf numFmtId="170" fontId="12" fillId="3" borderId="15" xfId="0" applyNumberFormat="1" applyFont="1" applyFill="1" applyBorder="1" applyAlignment="1">
      <alignment horizontal="center" vertical="center"/>
    </xf>
    <xf numFmtId="171" fontId="12" fillId="3" borderId="15" xfId="0" applyNumberFormat="1" applyFont="1" applyFill="1" applyBorder="1" applyAlignment="1">
      <alignment horizontal="center" vertical="center"/>
    </xf>
    <xf numFmtId="172" fontId="12" fillId="3" borderId="15" xfId="0" applyNumberFormat="1" applyFont="1" applyFill="1" applyBorder="1" applyAlignment="1">
      <alignment horizontal="center" vertical="center"/>
    </xf>
    <xf numFmtId="173" fontId="12" fillId="3" borderId="15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171" fontId="12" fillId="0" borderId="15" xfId="0" applyNumberFormat="1" applyFont="1" applyFill="1" applyBorder="1" applyAlignment="1">
      <alignment horizontal="center" vertical="center"/>
    </xf>
    <xf numFmtId="169" fontId="12" fillId="0" borderId="15" xfId="0" applyNumberFormat="1" applyFont="1" applyFill="1" applyBorder="1" applyAlignment="1">
      <alignment horizontal="center" vertical="center"/>
    </xf>
    <xf numFmtId="174" fontId="12" fillId="0" borderId="15" xfId="0" applyNumberFormat="1" applyFont="1" applyFill="1" applyBorder="1" applyAlignment="1">
      <alignment horizontal="center" vertical="center"/>
    </xf>
    <xf numFmtId="170" fontId="12" fillId="0" borderId="15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76" fontId="1" fillId="0" borderId="15" xfId="2" applyNumberFormat="1" applyFont="1" applyFill="1" applyBorder="1" applyAlignment="1">
      <alignment horizontal="center" vertical="center" wrapText="1"/>
    </xf>
    <xf numFmtId="175" fontId="1" fillId="0" borderId="15" xfId="2" applyNumberFormat="1" applyFont="1" applyFill="1" applyBorder="1" applyAlignment="1">
      <alignment horizontal="center" vertical="center" wrapText="1"/>
    </xf>
    <xf numFmtId="2" fontId="1" fillId="0" borderId="15" xfId="2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/>
    </xf>
    <xf numFmtId="1" fontId="1" fillId="0" borderId="15" xfId="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202406</xdr:rowOff>
    </xdr:from>
    <xdr:to>
      <xdr:col>5</xdr:col>
      <xdr:colOff>1121568</xdr:colOff>
      <xdr:row>0</xdr:row>
      <xdr:rowOff>1057275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02406"/>
          <a:ext cx="5729287" cy="854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323850</xdr:colOff>
      <xdr:row>0</xdr:row>
      <xdr:rowOff>0</xdr:rowOff>
    </xdr:from>
    <xdr:to>
      <xdr:col>18</xdr:col>
      <xdr:colOff>381000</xdr:colOff>
      <xdr:row>0</xdr:row>
      <xdr:rowOff>854869</xdr:rowOff>
    </xdr:to>
    <xdr:pic>
      <xdr:nvPicPr>
        <xdr:cNvPr id="3" name="Obraz 2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0"/>
          <a:ext cx="5724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%20and%20Settings\User\Ustawienia%20lokalne\Temporary%20Internet%20Files\Content.Outlook\DVRSEXVH\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0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zoomScale="70" zoomScaleNormal="70" workbookViewId="0">
      <selection activeCell="A19" sqref="A19"/>
    </sheetView>
  </sheetViews>
  <sheetFormatPr defaultRowHeight="77.25" customHeight="1"/>
  <cols>
    <col min="1" max="1" width="23.125" style="36" customWidth="1"/>
    <col min="2" max="2" width="24.25" style="50" customWidth="1"/>
    <col min="3" max="3" width="13.5" style="50" customWidth="1"/>
    <col min="4" max="4" width="11.25" style="45" customWidth="1"/>
    <col min="5" max="5" width="16.5" style="45" customWidth="1"/>
    <col min="6" max="6" width="16.375" style="45" customWidth="1"/>
    <col min="7" max="7" width="14.625" style="45" customWidth="1"/>
    <col min="8" max="8" width="16.125" style="45" customWidth="1"/>
    <col min="9" max="9" width="12.25" style="45" customWidth="1"/>
    <col min="10" max="10" width="14.375" style="45" customWidth="1"/>
    <col min="11" max="11" width="13.125" style="45" customWidth="1"/>
    <col min="12" max="12" width="13" style="45" customWidth="1"/>
    <col min="13" max="13" width="11.875" style="45" customWidth="1"/>
    <col min="14" max="14" width="16.625" style="45" customWidth="1"/>
    <col min="15" max="15" width="14.875" style="45" customWidth="1"/>
    <col min="16" max="16" width="15.625" style="45" customWidth="1"/>
    <col min="17" max="17" width="13" style="45" customWidth="1"/>
    <col min="18" max="18" width="14.375" style="45" customWidth="1"/>
    <col min="19" max="19" width="13.375" style="45" customWidth="1"/>
    <col min="20" max="20" width="14.5" style="45" customWidth="1"/>
    <col min="21" max="22" width="14.375" style="45" customWidth="1"/>
    <col min="23" max="23" width="14.5" style="45" customWidth="1"/>
    <col min="24" max="16384" width="9" style="45"/>
  </cols>
  <sheetData>
    <row r="1" spans="1:24" ht="90" customHeight="1">
      <c r="A1" s="33"/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ht="24.75" customHeight="1">
      <c r="A2" s="81" t="s">
        <v>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4" ht="31.5" customHeight="1">
      <c r="A3" s="76" t="s">
        <v>78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46"/>
      <c r="M3" s="46"/>
      <c r="N3" s="46"/>
      <c r="O3" s="46"/>
      <c r="P3" s="46"/>
      <c r="Q3" s="46"/>
      <c r="R3" s="46"/>
      <c r="S3" s="46"/>
      <c r="T3" s="62"/>
      <c r="U3" s="46"/>
      <c r="V3" s="46"/>
      <c r="W3" s="46"/>
    </row>
    <row r="4" spans="1:24" s="47" customFormat="1" ht="42" customHeight="1">
      <c r="A4" s="78" t="s">
        <v>23</v>
      </c>
      <c r="B4" s="77" t="s">
        <v>66</v>
      </c>
      <c r="C4" s="77" t="s">
        <v>61</v>
      </c>
      <c r="D4" s="77"/>
      <c r="E4" s="77" t="s">
        <v>62</v>
      </c>
      <c r="F4" s="77"/>
      <c r="G4" s="77" t="s">
        <v>63</v>
      </c>
      <c r="H4" s="77"/>
      <c r="I4" s="77"/>
      <c r="J4" s="77"/>
      <c r="K4" s="77"/>
      <c r="L4" s="77" t="s">
        <v>64</v>
      </c>
      <c r="M4" s="77"/>
      <c r="N4" s="77" t="s">
        <v>65</v>
      </c>
      <c r="O4" s="77"/>
      <c r="P4" s="80" t="s">
        <v>67</v>
      </c>
      <c r="Q4" s="80"/>
      <c r="R4" s="80"/>
      <c r="S4" s="80"/>
      <c r="T4" s="80"/>
      <c r="U4" s="80"/>
      <c r="V4" s="80"/>
      <c r="W4" s="80"/>
    </row>
    <row r="5" spans="1:24" s="47" customFormat="1" ht="28.5" customHeight="1">
      <c r="A5" s="78"/>
      <c r="B5" s="77"/>
      <c r="C5" s="77" t="s">
        <v>30</v>
      </c>
      <c r="D5" s="77" t="s">
        <v>31</v>
      </c>
      <c r="E5" s="77" t="s">
        <v>30</v>
      </c>
      <c r="F5" s="77" t="s">
        <v>31</v>
      </c>
      <c r="G5" s="77" t="s">
        <v>27</v>
      </c>
      <c r="H5" s="77" t="s">
        <v>28</v>
      </c>
      <c r="I5" s="77"/>
      <c r="J5" s="77" t="s">
        <v>29</v>
      </c>
      <c r="K5" s="77"/>
      <c r="L5" s="77" t="s">
        <v>30</v>
      </c>
      <c r="M5" s="77" t="s">
        <v>44</v>
      </c>
      <c r="N5" s="77" t="s">
        <v>30</v>
      </c>
      <c r="O5" s="77" t="s">
        <v>24</v>
      </c>
      <c r="P5" s="77" t="s">
        <v>43</v>
      </c>
      <c r="Q5" s="77"/>
      <c r="R5" s="80" t="s">
        <v>68</v>
      </c>
      <c r="S5" s="80"/>
      <c r="T5" s="80"/>
      <c r="U5" s="80"/>
      <c r="V5" s="80"/>
      <c r="W5" s="80"/>
    </row>
    <row r="6" spans="1:24" s="47" customFormat="1" ht="11.25" customHeight="1">
      <c r="A6" s="78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9" t="s">
        <v>46</v>
      </c>
      <c r="S6" s="79"/>
      <c r="T6" s="79" t="s">
        <v>47</v>
      </c>
      <c r="U6" s="79"/>
      <c r="V6" s="79" t="s">
        <v>48</v>
      </c>
      <c r="W6" s="79"/>
    </row>
    <row r="7" spans="1:24" s="47" customFormat="1" ht="31.5" customHeight="1">
      <c r="A7" s="78"/>
      <c r="B7" s="77"/>
      <c r="C7" s="77"/>
      <c r="D7" s="77"/>
      <c r="E7" s="77"/>
      <c r="F7" s="77"/>
      <c r="G7" s="77"/>
      <c r="H7" s="38" t="s">
        <v>25</v>
      </c>
      <c r="I7" s="38" t="s">
        <v>26</v>
      </c>
      <c r="J7" s="38" t="s">
        <v>25</v>
      </c>
      <c r="K7" s="38" t="s">
        <v>26</v>
      </c>
      <c r="L7" s="77"/>
      <c r="M7" s="77"/>
      <c r="N7" s="77"/>
      <c r="O7" s="77"/>
      <c r="P7" s="38" t="s">
        <v>45</v>
      </c>
      <c r="Q7" s="38" t="s">
        <v>26</v>
      </c>
      <c r="R7" s="38" t="s">
        <v>25</v>
      </c>
      <c r="S7" s="38" t="s">
        <v>26</v>
      </c>
      <c r="T7" s="38" t="s">
        <v>25</v>
      </c>
      <c r="U7" s="38" t="s">
        <v>26</v>
      </c>
      <c r="V7" s="38" t="s">
        <v>25</v>
      </c>
      <c r="W7" s="38" t="s">
        <v>26</v>
      </c>
    </row>
    <row r="8" spans="1:24" s="28" customFormat="1" ht="25.5" customHeight="1">
      <c r="A8" s="34" t="s">
        <v>32</v>
      </c>
      <c r="B8" s="29" t="s">
        <v>33</v>
      </c>
      <c r="C8" s="29" t="s">
        <v>34</v>
      </c>
      <c r="D8" s="29" t="s">
        <v>35</v>
      </c>
      <c r="E8" s="29" t="s">
        <v>36</v>
      </c>
      <c r="F8" s="29" t="s">
        <v>37</v>
      </c>
      <c r="G8" s="29" t="s">
        <v>38</v>
      </c>
      <c r="H8" s="29" t="s">
        <v>39</v>
      </c>
      <c r="I8" s="29" t="s">
        <v>40</v>
      </c>
      <c r="J8" s="29" t="s">
        <v>41</v>
      </c>
      <c r="K8" s="29" t="s">
        <v>42</v>
      </c>
      <c r="L8" s="29" t="s">
        <v>49</v>
      </c>
      <c r="M8" s="29" t="s">
        <v>50</v>
      </c>
      <c r="N8" s="29" t="s">
        <v>51</v>
      </c>
      <c r="O8" s="29" t="s">
        <v>52</v>
      </c>
      <c r="P8" s="29" t="s">
        <v>53</v>
      </c>
      <c r="Q8" s="29" t="s">
        <v>54</v>
      </c>
      <c r="R8" s="29" t="s">
        <v>55</v>
      </c>
      <c r="S8" s="29" t="s">
        <v>56</v>
      </c>
      <c r="T8" s="29" t="s">
        <v>57</v>
      </c>
      <c r="U8" s="29" t="s">
        <v>58</v>
      </c>
      <c r="V8" s="29" t="s">
        <v>59</v>
      </c>
      <c r="W8" s="29" t="s">
        <v>60</v>
      </c>
    </row>
    <row r="9" spans="1:24" s="28" customFormat="1" ht="48.75" customHeight="1">
      <c r="A9" s="35" t="s">
        <v>84</v>
      </c>
      <c r="B9" s="30" t="s">
        <v>79</v>
      </c>
      <c r="C9" s="51">
        <v>2603</v>
      </c>
      <c r="D9" s="52">
        <v>2198</v>
      </c>
      <c r="E9" s="53">
        <v>1285107988.46</v>
      </c>
      <c r="F9" s="54">
        <v>893547619.88</v>
      </c>
      <c r="G9" s="54">
        <v>468282904.35000002</v>
      </c>
      <c r="H9" s="54">
        <v>398040456.80000001</v>
      </c>
      <c r="I9" s="55">
        <f>H9/G9</f>
        <v>0.84999997459334964</v>
      </c>
      <c r="J9" s="56">
        <f>G9-H9</f>
        <v>70242447.550000012</v>
      </c>
      <c r="K9" s="55">
        <f>J9/G9</f>
        <v>0.15000002540665033</v>
      </c>
      <c r="L9" s="59">
        <v>2532</v>
      </c>
      <c r="M9" s="60">
        <v>2138</v>
      </c>
      <c r="N9" s="61">
        <v>1261310273.4100001</v>
      </c>
      <c r="O9" s="58">
        <v>873904774.50999999</v>
      </c>
      <c r="P9" s="58">
        <f>R9+T9+V9</f>
        <v>457185672.21000004</v>
      </c>
      <c r="Q9" s="57">
        <f>P9/G9*100</f>
        <v>97.630229069454614</v>
      </c>
      <c r="R9" s="58">
        <v>120471726.98</v>
      </c>
      <c r="S9" s="57">
        <f>R9/P9*100</f>
        <v>26.350722321994262</v>
      </c>
      <c r="T9" s="58">
        <v>218699168.24000001</v>
      </c>
      <c r="U9" s="57">
        <f>T9/P9*100</f>
        <v>47.835962833836241</v>
      </c>
      <c r="V9" s="58">
        <v>118014776.98999999</v>
      </c>
      <c r="W9" s="57">
        <f>V9/P9*100</f>
        <v>25.81331484416949</v>
      </c>
    </row>
    <row r="10" spans="1:24" s="28" customFormat="1" ht="105" customHeight="1">
      <c r="A10" s="35" t="s">
        <v>69</v>
      </c>
      <c r="B10" s="31" t="s">
        <v>80</v>
      </c>
      <c r="C10" s="51">
        <v>46</v>
      </c>
      <c r="D10" s="52">
        <v>29</v>
      </c>
      <c r="E10" s="53">
        <v>185036046.47999999</v>
      </c>
      <c r="F10" s="54">
        <v>56102571.079999998</v>
      </c>
      <c r="G10" s="54">
        <v>31524700.23</v>
      </c>
      <c r="H10" s="54">
        <v>26917500.289999999</v>
      </c>
      <c r="I10" s="55">
        <f t="shared" ref="I10:I11" si="0">H10/G10</f>
        <v>0.85385428231239358</v>
      </c>
      <c r="J10" s="56">
        <f t="shared" ref="J10:J11" si="1">G10-H10</f>
        <v>4607199.9400000013</v>
      </c>
      <c r="K10" s="55">
        <f t="shared" ref="K10:K11" si="2">J10/G10</f>
        <v>0.14614571768760642</v>
      </c>
      <c r="L10" s="63">
        <v>7</v>
      </c>
      <c r="M10" s="63">
        <v>5</v>
      </c>
      <c r="N10" s="53">
        <v>99836217.099999994</v>
      </c>
      <c r="O10" s="54">
        <v>38433055.670000002</v>
      </c>
      <c r="P10" s="54">
        <v>23097142.890000001</v>
      </c>
      <c r="Q10" s="57">
        <f>P10/G10*100</f>
        <v>73.266812123466153</v>
      </c>
      <c r="R10" s="54">
        <v>23097142.890000001</v>
      </c>
      <c r="S10" s="57">
        <f>R10/P10*100</f>
        <v>100</v>
      </c>
      <c r="T10" s="64">
        <v>0</v>
      </c>
      <c r="U10" s="57">
        <v>0</v>
      </c>
      <c r="V10" s="64">
        <v>0</v>
      </c>
      <c r="W10" s="57">
        <v>0</v>
      </c>
    </row>
    <row r="11" spans="1:24" ht="37.5" customHeight="1">
      <c r="A11" s="35" t="s">
        <v>70</v>
      </c>
      <c r="B11" s="32" t="s">
        <v>81</v>
      </c>
      <c r="C11" s="51">
        <v>11</v>
      </c>
      <c r="D11" s="52">
        <v>10</v>
      </c>
      <c r="E11" s="53">
        <v>179257525.41</v>
      </c>
      <c r="F11" s="54">
        <v>16087517.32</v>
      </c>
      <c r="G11" s="54">
        <v>12912365.439999999</v>
      </c>
      <c r="H11" s="54">
        <v>12882635.470000001</v>
      </c>
      <c r="I11" s="55">
        <f t="shared" si="0"/>
        <v>0.99769755819426387</v>
      </c>
      <c r="J11" s="56">
        <f t="shared" si="1"/>
        <v>29729.969999998808</v>
      </c>
      <c r="K11" s="55">
        <f t="shared" si="2"/>
        <v>2.3024418057361619E-3</v>
      </c>
      <c r="L11" s="65">
        <v>2</v>
      </c>
      <c r="M11" s="65">
        <v>1</v>
      </c>
      <c r="N11" s="61">
        <v>1516690.4100000001</v>
      </c>
      <c r="O11" s="54">
        <v>233176.2</v>
      </c>
      <c r="P11" s="54">
        <v>198199.77000000002</v>
      </c>
      <c r="Q11" s="57">
        <f>P11/G11*100</f>
        <v>1.5349609714887378</v>
      </c>
      <c r="R11" s="57">
        <v>0</v>
      </c>
      <c r="S11" s="57">
        <v>0</v>
      </c>
      <c r="T11" s="54">
        <v>198199.77000000002</v>
      </c>
      <c r="U11" s="57">
        <f>T11/P11*100</f>
        <v>100</v>
      </c>
      <c r="V11" s="64">
        <v>0</v>
      </c>
      <c r="W11" s="57">
        <v>0</v>
      </c>
    </row>
    <row r="12" spans="1:24" ht="32.25" customHeight="1">
      <c r="A12" s="42" t="s">
        <v>85</v>
      </c>
      <c r="B12" s="32" t="s">
        <v>81</v>
      </c>
      <c r="C12" s="51">
        <v>2</v>
      </c>
      <c r="D12" s="37">
        <v>0</v>
      </c>
      <c r="E12" s="53">
        <v>3391643.27</v>
      </c>
      <c r="F12" s="54">
        <v>0</v>
      </c>
      <c r="G12" s="54">
        <v>0</v>
      </c>
      <c r="H12" s="54">
        <v>0</v>
      </c>
      <c r="I12" s="55">
        <v>0</v>
      </c>
      <c r="J12" s="56">
        <v>0</v>
      </c>
      <c r="K12" s="55">
        <v>0</v>
      </c>
      <c r="L12" s="39"/>
      <c r="M12" s="39"/>
      <c r="N12" s="40"/>
      <c r="O12" s="40"/>
      <c r="P12" s="40"/>
      <c r="Q12" s="41"/>
      <c r="R12" s="41"/>
      <c r="S12" s="41"/>
      <c r="T12" s="40"/>
      <c r="U12" s="41"/>
      <c r="V12" s="40"/>
      <c r="W12" s="41"/>
    </row>
    <row r="13" spans="1:24" ht="37.5" customHeight="1">
      <c r="A13" s="35" t="s">
        <v>71</v>
      </c>
      <c r="B13" s="30" t="s">
        <v>79</v>
      </c>
      <c r="C13" s="51">
        <v>238</v>
      </c>
      <c r="D13" s="52">
        <v>140</v>
      </c>
      <c r="E13" s="53">
        <v>228510328.75</v>
      </c>
      <c r="F13" s="54">
        <v>112023741.53</v>
      </c>
      <c r="G13" s="54">
        <v>53479716.649999999</v>
      </c>
      <c r="H13" s="54">
        <v>45567872.030000001</v>
      </c>
      <c r="I13" s="55">
        <f t="shared" ref="I13:I19" si="3">H13/G13</f>
        <v>0.85205896523761782</v>
      </c>
      <c r="J13" s="56">
        <f t="shared" ref="J13:J19" si="4">G13-H13</f>
        <v>7911844.6199999973</v>
      </c>
      <c r="K13" s="55">
        <f t="shared" ref="K13:K19" si="5">J13/G13</f>
        <v>0.14794103476238216</v>
      </c>
      <c r="L13" s="66">
        <v>235</v>
      </c>
      <c r="M13" s="66">
        <v>137</v>
      </c>
      <c r="N13" s="61">
        <v>222379532.94</v>
      </c>
      <c r="O13" s="58">
        <v>106580773.44</v>
      </c>
      <c r="P13" s="58">
        <v>50953564.390000001</v>
      </c>
      <c r="Q13" s="57">
        <f>P13/G13*100</f>
        <v>95.276429236653414</v>
      </c>
      <c r="R13" s="58">
        <v>5206598.49</v>
      </c>
      <c r="S13" s="67">
        <v>10.135324140080227</v>
      </c>
      <c r="T13" s="58">
        <v>39459734.799999997</v>
      </c>
      <c r="U13" s="67">
        <v>77.625759172857698</v>
      </c>
      <c r="V13" s="58">
        <v>6287231.0999999996</v>
      </c>
      <c r="W13" s="67">
        <v>12.238916687062067</v>
      </c>
      <c r="X13" s="68"/>
    </row>
    <row r="14" spans="1:24" ht="36" customHeight="1">
      <c r="A14" s="35" t="s">
        <v>72</v>
      </c>
      <c r="B14" s="30" t="s">
        <v>79</v>
      </c>
      <c r="C14" s="51">
        <v>132</v>
      </c>
      <c r="D14" s="52">
        <v>88</v>
      </c>
      <c r="E14" s="53">
        <v>141931253.25</v>
      </c>
      <c r="F14" s="54">
        <v>66949131.609999999</v>
      </c>
      <c r="G14" s="54">
        <v>32284819.800000001</v>
      </c>
      <c r="H14" s="54">
        <v>27449152.620000001</v>
      </c>
      <c r="I14" s="55">
        <f t="shared" si="3"/>
        <v>0.85021854822308784</v>
      </c>
      <c r="J14" s="56">
        <f t="shared" si="4"/>
        <v>4835667.18</v>
      </c>
      <c r="K14" s="55">
        <f t="shared" si="5"/>
        <v>0.14978145177691218</v>
      </c>
      <c r="L14" s="69">
        <v>127</v>
      </c>
      <c r="M14" s="69">
        <v>85</v>
      </c>
      <c r="N14" s="61">
        <v>110048185.06</v>
      </c>
      <c r="O14" s="58">
        <v>51273983.899999999</v>
      </c>
      <c r="P14" s="58">
        <v>25970162.809999999</v>
      </c>
      <c r="Q14" s="57">
        <f>P14/G14*100</f>
        <v>80.440786012997961</v>
      </c>
      <c r="R14" s="58">
        <v>5063130.51</v>
      </c>
      <c r="S14" s="70">
        <f>R14/P14*100</f>
        <v>19.495952131845723</v>
      </c>
      <c r="T14" s="58">
        <v>15824455.609999999</v>
      </c>
      <c r="U14" s="70">
        <f>T14/P14*100</f>
        <v>60.933216806429414</v>
      </c>
      <c r="V14" s="58">
        <v>5082576.6900000004</v>
      </c>
      <c r="W14" s="70">
        <f>V14/P14*100</f>
        <v>19.570831061724871</v>
      </c>
    </row>
    <row r="15" spans="1:24" ht="33" customHeight="1">
      <c r="A15" s="35" t="s">
        <v>73</v>
      </c>
      <c r="B15" s="32" t="s">
        <v>82</v>
      </c>
      <c r="C15" s="51">
        <v>11</v>
      </c>
      <c r="D15" s="52">
        <v>9</v>
      </c>
      <c r="E15" s="53">
        <v>38767497.780000001</v>
      </c>
      <c r="F15" s="54">
        <v>19481573.59</v>
      </c>
      <c r="G15" s="54">
        <v>7628462.1100000003</v>
      </c>
      <c r="H15" s="54">
        <v>6989081.6100000003</v>
      </c>
      <c r="I15" s="55">
        <f t="shared" si="3"/>
        <v>0.91618487569573837</v>
      </c>
      <c r="J15" s="56">
        <f t="shared" si="4"/>
        <v>639380.5</v>
      </c>
      <c r="K15" s="55">
        <f t="shared" si="5"/>
        <v>8.3815124304261635E-2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4" ht="33.75" customHeight="1">
      <c r="A16" s="35" t="s">
        <v>74</v>
      </c>
      <c r="B16" s="32" t="s">
        <v>83</v>
      </c>
      <c r="C16" s="51">
        <v>1</v>
      </c>
      <c r="D16" s="52">
        <v>1</v>
      </c>
      <c r="E16" s="53">
        <v>74290000</v>
      </c>
      <c r="F16" s="54">
        <v>70711286.879999995</v>
      </c>
      <c r="G16" s="54">
        <v>28284514.75</v>
      </c>
      <c r="H16" s="54">
        <v>28284514.75</v>
      </c>
      <c r="I16" s="55">
        <f t="shared" si="3"/>
        <v>1</v>
      </c>
      <c r="J16" s="56">
        <f t="shared" si="4"/>
        <v>0</v>
      </c>
      <c r="K16" s="55">
        <f t="shared" si="5"/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ht="29.25" customHeight="1">
      <c r="A17" s="35" t="s">
        <v>75</v>
      </c>
      <c r="B17" s="32" t="s">
        <v>83</v>
      </c>
      <c r="C17" s="51">
        <v>19</v>
      </c>
      <c r="D17" s="52">
        <v>16</v>
      </c>
      <c r="E17" s="53">
        <v>117792499.88</v>
      </c>
      <c r="F17" s="54">
        <v>63053006.57</v>
      </c>
      <c r="G17" s="54">
        <v>33797086.409999996</v>
      </c>
      <c r="H17" s="54">
        <v>31247495.789999999</v>
      </c>
      <c r="I17" s="55">
        <f t="shared" si="3"/>
        <v>0.9245618220141717</v>
      </c>
      <c r="J17" s="56">
        <f t="shared" si="4"/>
        <v>2549590.6199999973</v>
      </c>
      <c r="K17" s="55">
        <f t="shared" si="5"/>
        <v>7.5438177985828261E-2</v>
      </c>
      <c r="L17" s="73">
        <v>8</v>
      </c>
      <c r="M17" s="73">
        <v>7</v>
      </c>
      <c r="N17" s="72">
        <v>41002590.289999999</v>
      </c>
      <c r="O17" s="72">
        <v>25723249.420000002</v>
      </c>
      <c r="P17" s="72">
        <v>14360068.74</v>
      </c>
      <c r="Q17" s="71">
        <f>P17/G17*100</f>
        <v>42.489073069183547</v>
      </c>
      <c r="R17" s="71">
        <v>0</v>
      </c>
      <c r="S17" s="71">
        <v>0</v>
      </c>
      <c r="T17" s="72">
        <v>8990664.6400000006</v>
      </c>
      <c r="U17" s="71">
        <f>T17/P17*100</f>
        <v>62.608785534267575</v>
      </c>
      <c r="V17" s="72">
        <v>5369404.0999999996</v>
      </c>
      <c r="W17" s="71">
        <f>V17/P17*100</f>
        <v>37.391214465732418</v>
      </c>
    </row>
    <row r="18" spans="1:23" ht="30" customHeight="1">
      <c r="A18" s="35" t="s">
        <v>76</v>
      </c>
      <c r="B18" s="32" t="s">
        <v>82</v>
      </c>
      <c r="C18" s="51">
        <v>4</v>
      </c>
      <c r="D18" s="52">
        <v>4</v>
      </c>
      <c r="E18" s="53">
        <v>9926112.6600000001</v>
      </c>
      <c r="F18" s="54">
        <v>9334854.6099999994</v>
      </c>
      <c r="G18" s="54">
        <v>3733941.83</v>
      </c>
      <c r="H18" s="54">
        <v>3173850.56</v>
      </c>
      <c r="I18" s="55">
        <f t="shared" si="3"/>
        <v>0.85000000120516073</v>
      </c>
      <c r="J18" s="56">
        <f t="shared" si="4"/>
        <v>560091.27</v>
      </c>
      <c r="K18" s="55">
        <f t="shared" si="5"/>
        <v>0.1499999987948393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36.75" customHeight="1">
      <c r="A19" s="35" t="s">
        <v>77</v>
      </c>
      <c r="B19" s="32" t="s">
        <v>82</v>
      </c>
      <c r="C19" s="51">
        <v>1</v>
      </c>
      <c r="D19" s="52">
        <v>1</v>
      </c>
      <c r="E19" s="53">
        <v>1002709</v>
      </c>
      <c r="F19" s="54">
        <v>1002709</v>
      </c>
      <c r="G19" s="54">
        <v>501354.5</v>
      </c>
      <c r="H19" s="54">
        <v>426151.33</v>
      </c>
      <c r="I19" s="55">
        <f t="shared" si="3"/>
        <v>0.85000000997298319</v>
      </c>
      <c r="J19" s="56">
        <f t="shared" si="4"/>
        <v>75203.169999999984</v>
      </c>
      <c r="K19" s="55">
        <f t="shared" si="5"/>
        <v>0.14999999002701678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s="49" customFormat="1" ht="46.5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</sheetData>
  <mergeCells count="27">
    <mergeCell ref="A2:K2"/>
    <mergeCell ref="L5:L7"/>
    <mergeCell ref="M5:M7"/>
    <mergeCell ref="N5:N7"/>
    <mergeCell ref="O5:O7"/>
    <mergeCell ref="N4:O4"/>
    <mergeCell ref="R6:S6"/>
    <mergeCell ref="R5:W5"/>
    <mergeCell ref="P4:W4"/>
    <mergeCell ref="T6:U6"/>
    <mergeCell ref="V6:W6"/>
    <mergeCell ref="A20:W20"/>
    <mergeCell ref="A3:K3"/>
    <mergeCell ref="P5:Q6"/>
    <mergeCell ref="C5:C7"/>
    <mergeCell ref="D5:D7"/>
    <mergeCell ref="E5:E7"/>
    <mergeCell ref="F5:F7"/>
    <mergeCell ref="G5:G7"/>
    <mergeCell ref="H5:I6"/>
    <mergeCell ref="J5:K6"/>
    <mergeCell ref="A4:A7"/>
    <mergeCell ref="B4:B7"/>
    <mergeCell ref="C4:D4"/>
    <mergeCell ref="E4:F4"/>
    <mergeCell ref="G4:K4"/>
    <mergeCell ref="L4:M4"/>
  </mergeCells>
  <printOptions horizontalCentered="1"/>
  <pageMargins left="0.23622047244094491" right="0.27559055118110237" top="0.4" bottom="0.43307086614173229" header="0.23" footer="0.15748031496062992"/>
  <pageSetup paperSize="9" scale="68" orientation="landscape" r:id="rId1"/>
  <headerFooter>
    <oddFooter>Strona &amp;P z &amp;N</oddFooter>
  </headerFooter>
  <colBreaks count="1" manualBreakCount="1">
    <brk id="11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0</v>
      </c>
    </row>
    <row r="2" spans="1:8">
      <c r="B2" t="s">
        <v>1</v>
      </c>
      <c r="C2" t="s">
        <v>2</v>
      </c>
      <c r="F2" s="1" t="s">
        <v>5</v>
      </c>
    </row>
    <row r="3" spans="1:8">
      <c r="A3">
        <v>1</v>
      </c>
      <c r="B3" s="2">
        <v>296238553</v>
      </c>
      <c r="C3" s="2">
        <v>52277392</v>
      </c>
      <c r="D3" s="4">
        <f>B3*100%/(C3+B3)</f>
        <v>0.84999999928267267</v>
      </c>
      <c r="F3" s="5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4">
        <f t="shared" ref="D4:D12" si="0">B4*100%/(C4+B4)</f>
        <v>0.85000000113333329</v>
      </c>
      <c r="F4" s="5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4">
        <f t="shared" si="0"/>
        <v>0.85000000230936423</v>
      </c>
      <c r="F5" s="5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4">
        <f t="shared" si="0"/>
        <v>0.8499999944156782</v>
      </c>
      <c r="F6" s="5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4">
        <f t="shared" si="0"/>
        <v>0.84999999929432701</v>
      </c>
      <c r="F7" s="5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4">
        <f t="shared" si="0"/>
        <v>0.85000000108694806</v>
      </c>
      <c r="F8" s="5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4">
        <f t="shared" si="0"/>
        <v>0.8350000002546164</v>
      </c>
      <c r="F9" s="5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4">
        <f t="shared" si="0"/>
        <v>0.85000000103055284</v>
      </c>
      <c r="F10" s="5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4">
        <f t="shared" si="0"/>
        <v>0.84999999632091972</v>
      </c>
      <c r="F11" s="5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4">
        <f t="shared" si="0"/>
        <v>1</v>
      </c>
      <c r="F12" s="5">
        <f t="shared" si="1"/>
        <v>177370700</v>
      </c>
      <c r="H12" s="6"/>
    </row>
    <row r="13" spans="1:8">
      <c r="A13" s="1" t="s">
        <v>3</v>
      </c>
      <c r="B13" s="2">
        <f>SUM(B3:B12)</f>
        <v>1712980303</v>
      </c>
      <c r="E13" s="1" t="s">
        <v>3</v>
      </c>
      <c r="F13" s="6">
        <f>SUM(F3:F12)</f>
        <v>7065872451.8447008</v>
      </c>
    </row>
    <row r="14" spans="1:8" s="1" customFormat="1">
      <c r="B14" s="2"/>
      <c r="F14" s="6"/>
    </row>
    <row r="15" spans="1:8" ht="15">
      <c r="A15" s="26" t="s">
        <v>4</v>
      </c>
      <c r="B15" s="27">
        <v>4.1249000000000002</v>
      </c>
    </row>
    <row r="17" spans="2:4">
      <c r="B17" s="1" t="s">
        <v>21</v>
      </c>
      <c r="C17" s="8"/>
      <c r="D17" s="8"/>
    </row>
    <row r="18" spans="2:4">
      <c r="B18" s="12"/>
      <c r="C18" s="13" t="s">
        <v>6</v>
      </c>
      <c r="D18" s="14"/>
    </row>
    <row r="19" spans="2:4">
      <c r="B19" s="12" t="s">
        <v>7</v>
      </c>
      <c r="C19" s="13" t="s">
        <v>8</v>
      </c>
      <c r="D19" s="7" t="s">
        <v>9</v>
      </c>
    </row>
    <row r="20" spans="2:4">
      <c r="B20" s="12" t="s">
        <v>10</v>
      </c>
      <c r="C20" s="13">
        <v>69505.98</v>
      </c>
      <c r="D20" s="7">
        <v>59080.08</v>
      </c>
    </row>
    <row r="21" spans="2:4">
      <c r="B21" s="15" t="s">
        <v>11</v>
      </c>
      <c r="C21" s="16">
        <v>3228860.3299999996</v>
      </c>
      <c r="D21" s="8">
        <v>2719973.2499999995</v>
      </c>
    </row>
    <row r="22" spans="2:4">
      <c r="B22" s="15" t="s">
        <v>12</v>
      </c>
      <c r="C22" s="16">
        <v>19054735.729999997</v>
      </c>
      <c r="D22" s="8">
        <v>12359079.9</v>
      </c>
    </row>
    <row r="23" spans="2:4">
      <c r="B23" s="15" t="s">
        <v>13</v>
      </c>
      <c r="C23" s="16">
        <v>26776137.360000003</v>
      </c>
      <c r="D23" s="8">
        <v>23563373.330000002</v>
      </c>
    </row>
    <row r="24" spans="2:4">
      <c r="B24" s="15" t="s">
        <v>14</v>
      </c>
      <c r="C24" s="16">
        <v>19085071.099999998</v>
      </c>
      <c r="D24" s="8">
        <v>12714084.84</v>
      </c>
    </row>
    <row r="25" spans="2:4">
      <c r="B25" s="15" t="s">
        <v>15</v>
      </c>
      <c r="C25" s="16">
        <v>41304562.800000004</v>
      </c>
      <c r="D25" s="8">
        <v>20134805.420000002</v>
      </c>
    </row>
    <row r="26" spans="2:4">
      <c r="B26" s="15" t="s">
        <v>16</v>
      </c>
      <c r="C26" s="16">
        <v>135942501.97</v>
      </c>
      <c r="D26" s="8">
        <v>104274580.18000001</v>
      </c>
    </row>
    <row r="27" spans="2:4">
      <c r="B27" s="15" t="s">
        <v>17</v>
      </c>
      <c r="C27" s="16">
        <v>13982254.949999999</v>
      </c>
      <c r="D27" s="8">
        <v>11964614.260000002</v>
      </c>
    </row>
    <row r="28" spans="2:4">
      <c r="B28" s="15" t="s">
        <v>18</v>
      </c>
      <c r="C28" s="16">
        <v>28730969.629999992</v>
      </c>
      <c r="D28" s="8">
        <v>23216276.879999999</v>
      </c>
    </row>
    <row r="29" spans="2:4">
      <c r="B29" s="15" t="s">
        <v>19</v>
      </c>
      <c r="C29" s="16">
        <v>11538062.680000002</v>
      </c>
      <c r="D29" s="8">
        <v>11538062.680000002</v>
      </c>
    </row>
    <row r="30" spans="2:4">
      <c r="B30" s="17" t="s">
        <v>20</v>
      </c>
      <c r="C30" s="18">
        <v>299712662.52999997</v>
      </c>
      <c r="D30" s="19">
        <v>222543930.81999999</v>
      </c>
    </row>
    <row r="32" spans="2:4">
      <c r="B32" s="1" t="s">
        <v>22</v>
      </c>
      <c r="C32" s="1"/>
      <c r="D32" s="1"/>
    </row>
    <row r="33" spans="2:4">
      <c r="B33" s="12"/>
      <c r="C33" s="25" t="s">
        <v>6</v>
      </c>
      <c r="D33" s="20"/>
    </row>
    <row r="34" spans="2:4">
      <c r="B34" s="25" t="s">
        <v>7</v>
      </c>
      <c r="C34" s="12" t="s">
        <v>8</v>
      </c>
      <c r="D34" s="21" t="s">
        <v>9</v>
      </c>
    </row>
    <row r="35" spans="2:4">
      <c r="B35" s="12" t="s">
        <v>10</v>
      </c>
      <c r="C35" s="11">
        <v>69505.98</v>
      </c>
      <c r="D35" s="22">
        <v>59080.08</v>
      </c>
    </row>
    <row r="36" spans="2:4">
      <c r="B36" s="15" t="s">
        <v>11</v>
      </c>
      <c r="C36" s="9">
        <v>3450658.2599999993</v>
      </c>
      <c r="D36" s="10">
        <v>2907647.4899999998</v>
      </c>
    </row>
    <row r="37" spans="2:4">
      <c r="B37" s="15" t="s">
        <v>12</v>
      </c>
      <c r="C37" s="9">
        <v>42028659.470000014</v>
      </c>
      <c r="D37" s="10">
        <v>26119169.669999991</v>
      </c>
    </row>
    <row r="38" spans="2:4">
      <c r="B38" s="15" t="s">
        <v>13</v>
      </c>
      <c r="C38" s="9">
        <v>26776137.360000003</v>
      </c>
      <c r="D38" s="10">
        <v>23563373.330000002</v>
      </c>
    </row>
    <row r="39" spans="2:4">
      <c r="B39" s="15" t="s">
        <v>14</v>
      </c>
      <c r="C39" s="9">
        <v>19085071.099999998</v>
      </c>
      <c r="D39" s="10">
        <v>12714084.84</v>
      </c>
    </row>
    <row r="40" spans="2:4">
      <c r="B40" s="15" t="s">
        <v>15</v>
      </c>
      <c r="C40" s="9">
        <v>41396200.600000001</v>
      </c>
      <c r="D40" s="10">
        <v>20195735.390000001</v>
      </c>
    </row>
    <row r="41" spans="2:4">
      <c r="B41" s="15" t="s">
        <v>16</v>
      </c>
      <c r="C41" s="9">
        <v>150763334.92000002</v>
      </c>
      <c r="D41" s="10">
        <v>114268740.76000002</v>
      </c>
    </row>
    <row r="42" spans="2:4">
      <c r="B42" s="15" t="s">
        <v>17</v>
      </c>
      <c r="C42" s="9">
        <v>13982254.949999999</v>
      </c>
      <c r="D42" s="10">
        <v>11964614.260000002</v>
      </c>
    </row>
    <row r="43" spans="2:4">
      <c r="B43" s="15" t="s">
        <v>18</v>
      </c>
      <c r="C43" s="9">
        <v>28730969.629999992</v>
      </c>
      <c r="D43" s="10">
        <v>23216276.879999999</v>
      </c>
    </row>
    <row r="44" spans="2:4">
      <c r="B44" s="15" t="s">
        <v>19</v>
      </c>
      <c r="C44" s="9">
        <v>14243077.910000004</v>
      </c>
      <c r="D44" s="10">
        <v>14243077.910000004</v>
      </c>
    </row>
    <row r="45" spans="2:4">
      <c r="B45" s="17" t="s">
        <v>20</v>
      </c>
      <c r="C45" s="23">
        <v>340525870.18000007</v>
      </c>
      <c r="D45" s="24">
        <v>249251800.60999998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3</vt:lpstr>
      <vt:lpstr>kurs EUR alokacja itp.</vt:lpstr>
      <vt:lpstr>'Tabela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UMWS</cp:lastModifiedBy>
  <cp:lastPrinted>2013-09-26T07:46:47Z</cp:lastPrinted>
  <dcterms:created xsi:type="dcterms:W3CDTF">2009-07-08T08:03:40Z</dcterms:created>
  <dcterms:modified xsi:type="dcterms:W3CDTF">2013-09-26T07:48:07Z</dcterms:modified>
</cp:coreProperties>
</file>