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Zał. 1" sheetId="18" r:id="rId1"/>
    <sheet name="WPF" sheetId="13" state="hidden" r:id="rId2"/>
  </sheets>
  <definedNames>
    <definedName name="_xlnm.Print_Area" localSheetId="1">WPF!$A$1:$M$62</definedName>
    <definedName name="_xlnm.Print_Titles" localSheetId="1">WPF!$A$4:$IV$4</definedName>
    <definedName name="_xlnm.Print_Titles" localSheetId="0">'Zał. 1'!$4:$4</definedName>
  </definedNames>
  <calcPr calcId="125725"/>
</workbook>
</file>

<file path=xl/calcChain.xml><?xml version="1.0" encoding="utf-8"?>
<calcChain xmlns="http://schemas.openxmlformats.org/spreadsheetml/2006/main">
  <c r="D16" i="13"/>
  <c r="D10" l="1"/>
  <c r="E10" l="1"/>
  <c r="M20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G7" l="1"/>
  <c r="I7"/>
  <c r="K7"/>
  <c r="M7"/>
  <c r="F7"/>
  <c r="H7"/>
  <c r="J7"/>
  <c r="L7"/>
  <c r="E16"/>
  <c r="E9" s="1"/>
  <c r="D35"/>
  <c r="E25"/>
  <c r="E20" s="1"/>
  <c r="K6"/>
  <c r="E7"/>
  <c r="H6"/>
  <c r="D18"/>
  <c r="G6" l="1"/>
  <c r="M6"/>
  <c r="I6"/>
  <c r="L6"/>
  <c r="L5" s="1"/>
  <c r="L18" s="1"/>
  <c r="J6"/>
  <c r="J5" s="1"/>
  <c r="J18" s="1"/>
  <c r="F6"/>
  <c r="F5" s="1"/>
  <c r="E6"/>
  <c r="E5" s="1"/>
  <c r="L19"/>
  <c r="H19"/>
  <c r="H5"/>
  <c r="H18" s="1"/>
  <c r="I19"/>
  <c r="I5"/>
  <c r="I18" s="1"/>
  <c r="G19"/>
  <c r="G5"/>
  <c r="G18" s="1"/>
  <c r="E19"/>
  <c r="M19"/>
  <c r="M5"/>
  <c r="M18" s="1"/>
  <c r="K19"/>
  <c r="K5"/>
  <c r="K18" s="1"/>
  <c r="J19" l="1"/>
  <c r="M35"/>
  <c r="L35"/>
  <c r="J35"/>
  <c r="E18"/>
  <c r="K35" l="1"/>
  <c r="F35" l="1"/>
  <c r="E35"/>
  <c r="H27" l="1"/>
  <c r="H26" s="1"/>
  <c r="K27"/>
  <c r="K26" s="1"/>
  <c r="M27"/>
  <c r="M26" s="1"/>
  <c r="J27"/>
  <c r="J26" s="1"/>
  <c r="L27"/>
  <c r="L26" s="1"/>
  <c r="G27"/>
  <c r="G26" s="1"/>
  <c r="D27"/>
  <c r="D26" s="1"/>
  <c r="D29" s="1"/>
  <c r="E27" l="1"/>
  <c r="E26" s="1"/>
  <c r="E29" s="1"/>
  <c r="D30"/>
  <c r="D38" s="1"/>
  <c r="F27"/>
  <c r="F26" s="1"/>
  <c r="I27" l="1"/>
  <c r="I26" s="1"/>
  <c r="E30"/>
  <c r="E38" s="1"/>
  <c r="F30" l="1"/>
  <c r="F38" s="1"/>
  <c r="G30" l="1"/>
  <c r="G38" s="1"/>
  <c r="H30" l="1"/>
  <c r="H38" s="1"/>
  <c r="D14" l="1"/>
  <c r="D37" s="1"/>
  <c r="I30"/>
  <c r="I38" s="1"/>
  <c r="D34" l="1"/>
  <c r="D36" s="1"/>
  <c r="J30"/>
  <c r="J38" s="1"/>
  <c r="K30" l="1"/>
  <c r="K38" s="1"/>
  <c r="L30" l="1"/>
  <c r="L38" s="1"/>
  <c r="M30" l="1"/>
  <c r="M38" s="1"/>
  <c r="E14"/>
  <c r="E37" s="1"/>
  <c r="E34" l="1"/>
  <c r="E36" s="1"/>
  <c r="F14" l="1"/>
  <c r="F37" l="1"/>
  <c r="F34"/>
  <c r="F36" s="1"/>
  <c r="G14" l="1"/>
  <c r="G37" l="1"/>
  <c r="G34"/>
  <c r="H14" l="1"/>
  <c r="H34" s="1"/>
  <c r="H37"/>
  <c r="I14" l="1"/>
  <c r="I34" s="1"/>
  <c r="I37"/>
  <c r="J14" l="1"/>
  <c r="J34" s="1"/>
  <c r="J36" s="1"/>
  <c r="J37"/>
  <c r="K14" l="1"/>
  <c r="K37"/>
  <c r="K34"/>
  <c r="K36" s="1"/>
  <c r="L14" l="1"/>
  <c r="L37" s="1"/>
  <c r="L34" l="1"/>
  <c r="L36" s="1"/>
  <c r="M14" l="1"/>
  <c r="M34" s="1"/>
  <c r="M36" s="1"/>
  <c r="M37"/>
  <c r="G35" l="1"/>
  <c r="G36" s="1"/>
  <c r="F10"/>
  <c r="H35" l="1"/>
  <c r="H36" s="1"/>
  <c r="I35"/>
  <c r="I36" s="1"/>
  <c r="F19"/>
  <c r="F9"/>
  <c r="F18" s="1"/>
</calcChain>
</file>

<file path=xl/sharedStrings.xml><?xml version="1.0" encoding="utf-8"?>
<sst xmlns="http://schemas.openxmlformats.org/spreadsheetml/2006/main" count="199" uniqueCount="81">
  <si>
    <t>w zł</t>
  </si>
  <si>
    <t>Wyszczególnienie</t>
  </si>
  <si>
    <t xml:space="preserve"> na wynagrodzenia i składki od nich naliczane</t>
  </si>
  <si>
    <t xml:space="preserve"> związane z funkcjonowaniem organów JST</t>
  </si>
  <si>
    <t>Lp.</t>
  </si>
  <si>
    <t xml:space="preserve"> wydatki bieżące na obsługę długu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</si>
  <si>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</si>
  <si>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</si>
  <si>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</si>
  <si>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</si>
  <si>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</si>
  <si>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</si>
  <si>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</si>
  <si>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</si>
  <si>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</si>
  <si>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</si>
  <si>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</si>
  <si>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</si>
  <si>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</si>
  <si>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</si>
  <si>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</si>
  <si>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</si>
  <si>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</si>
  <si>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</si>
  <si>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</si>
  <si>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</si>
  <si>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</si>
  <si>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</si>
  <si>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</si>
  <si>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</si>
  <si>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</si>
  <si>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</si>
  <si>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</si>
  <si>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</si>
  <si>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</si>
  <si>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</si>
  <si>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</si>
  <si>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</si>
  <si>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</si>
  <si>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</si>
  <si>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</si>
  <si>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</si>
  <si>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</si>
  <si>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</si>
  <si>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</si>
  <si>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</si>
  <si>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</si>
  <si>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</si>
  <si>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</si>
  <si>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</si>
  <si>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</si>
  <si>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</si>
  <si>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</si>
  <si>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</si>
  <si>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</si>
  <si>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</si>
  <si>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</si>
  <si>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</si>
  <si>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</si>
  <si>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</si>
  <si>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</si>
  <si>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</si>
  <si>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</si>
  <si>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</si>
  <si>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</si>
  <si>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</si>
  <si>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</si>
  <si>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</si>
  <si>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</si>
  <si>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</si>
  <si>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</si>
  <si>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</si>
  <si>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</si>
  <si>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</si>
  <si>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</si>
  <si>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</si>
  <si>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- wydatki bieżące na przedsięwzięcia wieloletnie</t>
  </si>
  <si>
    <t>- wydatki majątkowe na przedsięwzięcia wieloletnie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</si>
  <si>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</si>
  <si>
    <t>Załącznik 1 do Uchwały Sejmiku Województwa Śląskiego Nr….............…...…...  z dnia ……….........….....2012 r.</t>
  </si>
  <si>
    <t>TAK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</si>
</sst>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_ ;\-#,##0\ "/>
  </numFmts>
  <fonts count="11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Fill="1"/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vertical="center" wrapText="1"/>
    </xf>
    <xf numFmtId="10" fontId="2" fillId="0" borderId="11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zoomScale="80" zoomScaleNormal="80" workbookViewId="0">
      <selection activeCell="F1" sqref="F1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4.125" customWidth="1"/>
    <col min="5" max="11" width="12.875" customWidth="1"/>
    <col min="12" max="12" width="13.375" customWidth="1"/>
  </cols>
  <sheetData>
    <row r="1" spans="1:12" ht="49.5" customHeight="1">
      <c r="A1" s="80"/>
      <c r="B1" s="80"/>
      <c r="C1" s="80"/>
      <c r="D1" s="80"/>
      <c r="E1" s="80"/>
      <c r="F1" s="80"/>
      <c r="G1" s="80"/>
      <c r="H1" s="83" t="s">
        <v>79</v>
      </c>
      <c r="I1" s="83"/>
      <c r="J1" s="83"/>
      <c r="K1" s="83"/>
      <c r="L1" s="83"/>
    </row>
    <row r="2" spans="1:12" ht="30" customHeight="1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9.5" thickBot="1">
      <c r="A3" s="3"/>
      <c r="B3" s="3"/>
      <c r="C3" s="3"/>
      <c r="L3" s="63" t="s">
        <v>0</v>
      </c>
    </row>
    <row r="4" spans="1:12" ht="30" customHeight="1" thickBot="1">
      <c r="A4" s="5" t="s">
        <v>4</v>
      </c>
      <c r="B4" s="87" t="s">
        <v>1</v>
      </c>
      <c r="C4" s="88"/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64">
        <v>2020</v>
      </c>
    </row>
    <row r="5" spans="1:12" ht="25.5" customHeight="1">
      <c r="A5" s="7">
        <v>1</v>
      </c>
      <c r="B5" s="89" t="s">
        <v>8</v>
      </c>
      <c r="C5" s="90"/>
      <c r="D5" s="8">
        <v>1358456774</v>
      </c>
      <c r="E5" s="8">
        <v>1668821556</v>
      </c>
      <c r="F5" s="8">
        <v>1456090816</v>
      </c>
      <c r="G5" s="8">
        <v>906839368</v>
      </c>
      <c r="H5" s="8">
        <v>870410726</v>
      </c>
      <c r="I5" s="8">
        <v>878320707</v>
      </c>
      <c r="J5" s="8">
        <v>883993380</v>
      </c>
      <c r="K5" s="8">
        <v>889387133</v>
      </c>
      <c r="L5" s="8">
        <v>895191654</v>
      </c>
    </row>
    <row r="6" spans="1:12" ht="18.75" customHeight="1">
      <c r="A6" s="91"/>
      <c r="B6" s="9" t="s">
        <v>9</v>
      </c>
      <c r="C6" s="10" t="s">
        <v>10</v>
      </c>
      <c r="D6" s="11">
        <v>1144883589</v>
      </c>
      <c r="E6" s="11">
        <v>985375666</v>
      </c>
      <c r="F6" s="11">
        <v>904377846</v>
      </c>
      <c r="G6" s="11">
        <v>881026706</v>
      </c>
      <c r="H6" s="11">
        <v>848468126</v>
      </c>
      <c r="I6" s="11">
        <v>854278107</v>
      </c>
      <c r="J6" s="11">
        <v>859950780</v>
      </c>
      <c r="K6" s="11">
        <v>865494533</v>
      </c>
      <c r="L6" s="11">
        <v>871299054</v>
      </c>
    </row>
    <row r="7" spans="1:12" ht="18.75" customHeight="1">
      <c r="A7" s="92"/>
      <c r="B7" s="9" t="s">
        <v>11</v>
      </c>
      <c r="C7" s="10" t="s">
        <v>12</v>
      </c>
      <c r="D7" s="11">
        <v>213573185</v>
      </c>
      <c r="E7" s="11">
        <v>683445890</v>
      </c>
      <c r="F7" s="11">
        <v>551712970</v>
      </c>
      <c r="G7" s="11">
        <v>25812662</v>
      </c>
      <c r="H7" s="11">
        <v>21942600</v>
      </c>
      <c r="I7" s="11">
        <v>24042600</v>
      </c>
      <c r="J7" s="11">
        <v>24042600</v>
      </c>
      <c r="K7" s="11">
        <v>23892600</v>
      </c>
      <c r="L7" s="11">
        <v>23892600</v>
      </c>
    </row>
    <row r="8" spans="1:12" ht="18.75" customHeight="1">
      <c r="A8" s="93"/>
      <c r="B8" s="12"/>
      <c r="C8" s="65" t="s">
        <v>70</v>
      </c>
      <c r="D8" s="78">
        <v>5118720</v>
      </c>
      <c r="E8" s="11">
        <v>3746600</v>
      </c>
      <c r="F8" s="11">
        <v>5621600</v>
      </c>
      <c r="G8" s="11">
        <v>2221600</v>
      </c>
      <c r="H8" s="11">
        <v>3446600</v>
      </c>
      <c r="I8" s="11">
        <v>5546600</v>
      </c>
      <c r="J8" s="11">
        <v>5546600</v>
      </c>
      <c r="K8" s="11">
        <v>5396600</v>
      </c>
      <c r="L8" s="11">
        <v>5396600</v>
      </c>
    </row>
    <row r="9" spans="1:12" ht="25.5" customHeight="1">
      <c r="A9" s="7">
        <v>2</v>
      </c>
      <c r="B9" s="84" t="s">
        <v>15</v>
      </c>
      <c r="C9" s="85"/>
      <c r="D9" s="13">
        <v>1742173382</v>
      </c>
      <c r="E9" s="13">
        <v>1688063651</v>
      </c>
      <c r="F9" s="13">
        <v>1393892608</v>
      </c>
      <c r="G9" s="13">
        <v>814334092</v>
      </c>
      <c r="H9" s="13">
        <v>777905450</v>
      </c>
      <c r="I9" s="13">
        <v>785815431</v>
      </c>
      <c r="J9" s="13">
        <v>791488104</v>
      </c>
      <c r="K9" s="13">
        <v>796881857</v>
      </c>
      <c r="L9" s="13">
        <v>802686358</v>
      </c>
    </row>
    <row r="10" spans="1:12" ht="18.75" customHeight="1">
      <c r="A10" s="91"/>
      <c r="B10" s="28" t="s">
        <v>9</v>
      </c>
      <c r="C10" s="79" t="s">
        <v>78</v>
      </c>
      <c r="D10" s="14">
        <v>1037752892</v>
      </c>
      <c r="E10" s="14">
        <v>585946864</v>
      </c>
      <c r="F10" s="14">
        <v>576788412</v>
      </c>
      <c r="G10" s="14">
        <v>539862182</v>
      </c>
      <c r="H10" s="14">
        <v>544691807</v>
      </c>
      <c r="I10" s="14">
        <v>552001591</v>
      </c>
      <c r="J10" s="14">
        <v>559178418</v>
      </c>
      <c r="K10" s="14">
        <v>566557614</v>
      </c>
      <c r="L10" s="14">
        <v>574250140</v>
      </c>
    </row>
    <row r="11" spans="1:12" ht="18.75" customHeight="1">
      <c r="A11" s="92"/>
      <c r="B11" s="9"/>
      <c r="C11" s="65" t="s">
        <v>63</v>
      </c>
      <c r="D11" s="69">
        <v>251594395</v>
      </c>
      <c r="E11" s="69">
        <v>251594395</v>
      </c>
      <c r="F11" s="69">
        <v>251594395</v>
      </c>
      <c r="G11" s="69">
        <v>251594395</v>
      </c>
      <c r="H11" s="69">
        <v>251594395</v>
      </c>
      <c r="I11" s="69">
        <v>251594395</v>
      </c>
      <c r="J11" s="69">
        <v>251594395</v>
      </c>
      <c r="K11" s="69">
        <v>251594395</v>
      </c>
      <c r="L11" s="69">
        <v>251594395</v>
      </c>
    </row>
    <row r="12" spans="1:12" ht="18.75" customHeight="1">
      <c r="A12" s="92"/>
      <c r="B12" s="9"/>
      <c r="C12" s="65" t="s">
        <v>64</v>
      </c>
      <c r="D12" s="69">
        <v>109936318</v>
      </c>
      <c r="E12" s="69">
        <v>109936318</v>
      </c>
      <c r="F12" s="69">
        <v>109936318</v>
      </c>
      <c r="G12" s="69">
        <v>109936318</v>
      </c>
      <c r="H12" s="69">
        <v>109936318</v>
      </c>
      <c r="I12" s="69">
        <v>109936318</v>
      </c>
      <c r="J12" s="69">
        <v>109936318</v>
      </c>
      <c r="K12" s="69">
        <v>109936318</v>
      </c>
      <c r="L12" s="69">
        <v>109936318</v>
      </c>
    </row>
    <row r="13" spans="1:12" ht="18.75" customHeight="1">
      <c r="A13" s="92"/>
      <c r="B13" s="9"/>
      <c r="C13" s="65" t="s">
        <v>65</v>
      </c>
      <c r="D13" s="75">
        <v>8100000</v>
      </c>
      <c r="E13" s="75">
        <v>8100000</v>
      </c>
      <c r="F13" s="75">
        <v>8100000</v>
      </c>
      <c r="G13" s="75">
        <v>8100000</v>
      </c>
      <c r="H13" s="75">
        <v>8100000</v>
      </c>
      <c r="I13" s="75">
        <v>8100000</v>
      </c>
      <c r="J13" s="75">
        <v>8100000</v>
      </c>
      <c r="K13" s="75">
        <v>8100000</v>
      </c>
      <c r="L13" s="75">
        <v>8100000</v>
      </c>
    </row>
    <row r="14" spans="1:12" ht="18" customHeight="1">
      <c r="A14" s="92"/>
      <c r="B14" s="9"/>
      <c r="C14" s="66" t="s">
        <v>66</v>
      </c>
      <c r="D14" s="62">
        <v>24154789.766126852</v>
      </c>
      <c r="E14" s="62">
        <v>36492094.703063011</v>
      </c>
      <c r="F14" s="62">
        <v>32607929.466335613</v>
      </c>
      <c r="G14" s="62">
        <v>26177630.536109593</v>
      </c>
      <c r="H14" s="62">
        <v>22340726.892493151</v>
      </c>
      <c r="I14" s="62">
        <v>17803896.488876712</v>
      </c>
      <c r="J14" s="62">
        <v>12679872.521424659</v>
      </c>
      <c r="K14" s="62">
        <v>7502694.4592876704</v>
      </c>
      <c r="L14" s="62">
        <v>1801412.3495342468</v>
      </c>
    </row>
    <row r="15" spans="1:12" ht="18" customHeight="1">
      <c r="A15" s="92"/>
      <c r="B15" s="9"/>
      <c r="C15" s="67" t="s">
        <v>76</v>
      </c>
      <c r="D15" s="76">
        <v>380462421</v>
      </c>
      <c r="E15" s="69">
        <v>265910586</v>
      </c>
      <c r="F15" s="69">
        <v>218240810</v>
      </c>
      <c r="G15" s="69">
        <v>202342848</v>
      </c>
      <c r="H15" s="69">
        <v>13798250</v>
      </c>
      <c r="I15" s="69">
        <v>12081227</v>
      </c>
      <c r="J15" s="69">
        <v>11675289</v>
      </c>
      <c r="K15" s="69">
        <v>11585343</v>
      </c>
      <c r="L15" s="69">
        <v>11630460</v>
      </c>
    </row>
    <row r="16" spans="1:12" ht="18" customHeight="1">
      <c r="A16" s="92"/>
      <c r="B16" s="28" t="s">
        <v>11</v>
      </c>
      <c r="C16" s="10" t="s">
        <v>23</v>
      </c>
      <c r="D16" s="77">
        <v>704420490</v>
      </c>
      <c r="E16" s="77">
        <v>1102116787</v>
      </c>
      <c r="F16" s="77">
        <v>817104196</v>
      </c>
      <c r="G16" s="77">
        <v>274471910</v>
      </c>
      <c r="H16" s="77">
        <v>233213643</v>
      </c>
      <c r="I16" s="77">
        <v>233813840</v>
      </c>
      <c r="J16" s="77">
        <v>232309686</v>
      </c>
      <c r="K16" s="77">
        <v>230324243</v>
      </c>
      <c r="L16" s="77">
        <v>228436218</v>
      </c>
    </row>
    <row r="17" spans="1:12" ht="18" customHeight="1">
      <c r="A17" s="93"/>
      <c r="B17" s="9"/>
      <c r="C17" s="68" t="s">
        <v>77</v>
      </c>
      <c r="D17" s="69">
        <v>560315238</v>
      </c>
      <c r="E17" s="69">
        <v>1076999706</v>
      </c>
      <c r="F17" s="69">
        <v>662474088</v>
      </c>
      <c r="G17" s="69">
        <v>158319541</v>
      </c>
      <c r="H17" s="69">
        <v>7274064</v>
      </c>
      <c r="I17" s="69">
        <v>0</v>
      </c>
      <c r="J17" s="69">
        <v>0</v>
      </c>
      <c r="K17" s="69">
        <v>0</v>
      </c>
      <c r="L17" s="69">
        <v>0</v>
      </c>
    </row>
    <row r="18" spans="1:12" ht="25.5" customHeight="1">
      <c r="A18" s="20">
        <v>3</v>
      </c>
      <c r="B18" s="84" t="s">
        <v>26</v>
      </c>
      <c r="C18" s="85"/>
      <c r="D18" s="13">
        <v>-383716608</v>
      </c>
      <c r="E18" s="13">
        <v>-19242095</v>
      </c>
      <c r="F18" s="13">
        <v>62198208</v>
      </c>
      <c r="G18" s="13">
        <v>92505276</v>
      </c>
      <c r="H18" s="13">
        <v>92505276</v>
      </c>
      <c r="I18" s="13">
        <v>92505276</v>
      </c>
      <c r="J18" s="13">
        <v>92505276</v>
      </c>
      <c r="K18" s="13">
        <v>92505276</v>
      </c>
      <c r="L18" s="13">
        <v>92505296</v>
      </c>
    </row>
    <row r="19" spans="1:12" ht="26.25" customHeight="1">
      <c r="A19" s="7">
        <v>4</v>
      </c>
      <c r="B19" s="84" t="s">
        <v>27</v>
      </c>
      <c r="C19" s="85"/>
      <c r="D19" s="13">
        <v>107130697</v>
      </c>
      <c r="E19" s="13">
        <v>399428802</v>
      </c>
      <c r="F19" s="13">
        <v>327589434</v>
      </c>
      <c r="G19" s="13">
        <v>341164524</v>
      </c>
      <c r="H19" s="13">
        <v>303776319</v>
      </c>
      <c r="I19" s="13">
        <v>302276516</v>
      </c>
      <c r="J19" s="13">
        <v>300772362</v>
      </c>
      <c r="K19" s="13">
        <v>298936919</v>
      </c>
      <c r="L19" s="13">
        <v>297048914</v>
      </c>
    </row>
    <row r="20" spans="1:12" ht="25.5" customHeight="1">
      <c r="A20" s="7">
        <v>5</v>
      </c>
      <c r="B20" s="84" t="s">
        <v>28</v>
      </c>
      <c r="C20" s="85"/>
      <c r="D20" s="13">
        <v>436543417</v>
      </c>
      <c r="E20" s="13">
        <v>101112775</v>
      </c>
      <c r="F20" s="13">
        <v>32965444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18" customHeight="1">
      <c r="A21" s="91"/>
      <c r="B21" s="21" t="s">
        <v>9</v>
      </c>
      <c r="C21" s="10" t="s">
        <v>29</v>
      </c>
      <c r="D21" s="11">
        <v>133792417</v>
      </c>
      <c r="E21" s="11">
        <v>8060638</v>
      </c>
      <c r="F21" s="11">
        <v>916664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ht="18" customHeight="1">
      <c r="A22" s="92"/>
      <c r="B22" s="22"/>
      <c r="C22" s="67" t="s">
        <v>67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ht="18" customHeight="1">
      <c r="A23" s="92"/>
      <c r="B23" s="9"/>
      <c r="C23" s="65" t="s">
        <v>68</v>
      </c>
      <c r="D23" s="11">
        <v>125362196</v>
      </c>
      <c r="E23" s="11">
        <v>459000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ht="18" customHeight="1">
      <c r="A24" s="92"/>
      <c r="B24" s="9"/>
      <c r="C24" s="66" t="s">
        <v>69</v>
      </c>
      <c r="D24" s="11">
        <v>8430221</v>
      </c>
      <c r="E24" s="11">
        <v>7601638</v>
      </c>
      <c r="F24" s="11">
        <v>916664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ht="18" customHeight="1">
      <c r="A25" s="93"/>
      <c r="B25" s="9" t="s">
        <v>11</v>
      </c>
      <c r="C25" s="10" t="s">
        <v>33</v>
      </c>
      <c r="D25" s="11">
        <v>302751000</v>
      </c>
      <c r="E25" s="11">
        <v>93052137</v>
      </c>
      <c r="F25" s="11">
        <v>32048780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ht="25.5" customHeight="1">
      <c r="A26" s="20">
        <v>6</v>
      </c>
      <c r="B26" s="84" t="s">
        <v>34</v>
      </c>
      <c r="C26" s="85"/>
      <c r="D26" s="13">
        <v>52826809</v>
      </c>
      <c r="E26" s="13">
        <v>81870680</v>
      </c>
      <c r="F26" s="13">
        <v>95163652</v>
      </c>
      <c r="G26" s="13">
        <v>92505276</v>
      </c>
      <c r="H26" s="13">
        <v>92505276</v>
      </c>
      <c r="I26" s="13">
        <v>92505276</v>
      </c>
      <c r="J26" s="13">
        <v>92505276</v>
      </c>
      <c r="K26" s="13">
        <v>92505276</v>
      </c>
      <c r="L26" s="13">
        <v>92505295.8116</v>
      </c>
    </row>
    <row r="27" spans="1:12" ht="18" customHeight="1">
      <c r="A27" s="91"/>
      <c r="B27" s="21" t="s">
        <v>9</v>
      </c>
      <c r="C27" s="10" t="s">
        <v>35</v>
      </c>
      <c r="D27" s="11">
        <v>44026809</v>
      </c>
      <c r="E27" s="11">
        <v>81870680</v>
      </c>
      <c r="F27" s="11">
        <v>95163652</v>
      </c>
      <c r="G27" s="11">
        <v>92505276</v>
      </c>
      <c r="H27" s="11">
        <v>92505276</v>
      </c>
      <c r="I27" s="11">
        <v>92505276</v>
      </c>
      <c r="J27" s="11">
        <v>92505276</v>
      </c>
      <c r="K27" s="11">
        <v>92505276</v>
      </c>
      <c r="L27" s="11">
        <v>92505295.8116</v>
      </c>
    </row>
    <row r="28" spans="1:12" ht="18" customHeight="1">
      <c r="A28" s="93"/>
      <c r="B28" s="9" t="s">
        <v>11</v>
      </c>
      <c r="C28" s="10" t="s">
        <v>36</v>
      </c>
      <c r="D28" s="11">
        <v>8800000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23">
        <v>0</v>
      </c>
    </row>
    <row r="29" spans="1:12" ht="25.5" customHeight="1" thickBot="1">
      <c r="A29" s="24">
        <v>7</v>
      </c>
      <c r="B29" s="94" t="s">
        <v>37</v>
      </c>
      <c r="C29" s="95"/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0.18840000033378601</v>
      </c>
    </row>
    <row r="30" spans="1:12" ht="22.5" customHeight="1">
      <c r="A30" s="26">
        <v>8</v>
      </c>
      <c r="B30" s="89" t="s">
        <v>71</v>
      </c>
      <c r="C30" s="90"/>
      <c r="D30" s="27">
        <v>606965090.80999994</v>
      </c>
      <c r="E30" s="27">
        <v>618146547.80999994</v>
      </c>
      <c r="F30" s="27">
        <v>555031675.80999994</v>
      </c>
      <c r="G30" s="27">
        <v>462526399.80999994</v>
      </c>
      <c r="H30" s="27">
        <v>370021123.80999994</v>
      </c>
      <c r="I30" s="27">
        <v>277515847.80999994</v>
      </c>
      <c r="J30" s="27">
        <v>185010571.80999994</v>
      </c>
      <c r="K30" s="27">
        <v>92505295.809999943</v>
      </c>
      <c r="L30" s="27">
        <v>-1.6000568866729736E-3</v>
      </c>
    </row>
    <row r="31" spans="1:12" ht="19.5" customHeight="1">
      <c r="A31" s="28">
        <v>9</v>
      </c>
      <c r="B31" s="84" t="s">
        <v>74</v>
      </c>
      <c r="C31" s="85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8" customHeight="1">
      <c r="A32" s="91"/>
      <c r="B32" s="21" t="s">
        <v>9</v>
      </c>
      <c r="C32" s="10" t="s">
        <v>72</v>
      </c>
      <c r="D32" s="59">
        <v>5.6153129216996972E-2</v>
      </c>
      <c r="E32" s="59">
        <v>7.5779686718681752E-2</v>
      </c>
      <c r="F32" s="59">
        <v>9.3312573620638509E-2</v>
      </c>
      <c r="G32" s="59">
        <v>0.13980745764900404</v>
      </c>
      <c r="H32" s="59">
        <v>0.14125056047677101</v>
      </c>
      <c r="I32" s="59">
        <v>0.13481314005827796</v>
      </c>
      <c r="J32" s="59">
        <v>0.12815158018652203</v>
      </c>
      <c r="K32" s="59">
        <v>0.12155333313022831</v>
      </c>
      <c r="L32" s="59">
        <v>0.11439640629305313</v>
      </c>
    </row>
    <row r="33" spans="1:12" ht="18" customHeight="1">
      <c r="A33" s="93"/>
      <c r="B33" s="21" t="s">
        <v>11</v>
      </c>
      <c r="C33" s="10" t="s">
        <v>73</v>
      </c>
      <c r="D33" s="59">
        <v>0.14131935516288571</v>
      </c>
      <c r="E33" s="59">
        <v>0.14254352049438193</v>
      </c>
      <c r="F33" s="59">
        <v>0.17023713408642069</v>
      </c>
      <c r="G33" s="59">
        <v>0.18435414490494242</v>
      </c>
      <c r="H33" s="59">
        <v>0.28303163480397514</v>
      </c>
      <c r="I33" s="59">
        <v>0.32015506173786112</v>
      </c>
      <c r="J33" s="59">
        <v>0.36069783845753184</v>
      </c>
      <c r="K33" s="59">
        <v>0.34998273502102811</v>
      </c>
      <c r="L33" s="59">
        <v>0.34638948441992296</v>
      </c>
    </row>
    <row r="34" spans="1:12" ht="22.5" customHeight="1">
      <c r="A34" s="28">
        <v>10</v>
      </c>
      <c r="B34" s="84" t="s">
        <v>44</v>
      </c>
      <c r="C34" s="85"/>
      <c r="D34" s="58" t="s">
        <v>80</v>
      </c>
      <c r="E34" s="58" t="s">
        <v>80</v>
      </c>
      <c r="F34" s="58" t="s">
        <v>80</v>
      </c>
      <c r="G34" s="58" t="s">
        <v>80</v>
      </c>
      <c r="H34" s="58" t="s">
        <v>80</v>
      </c>
      <c r="I34" s="58" t="s">
        <v>80</v>
      </c>
      <c r="J34" s="58" t="s">
        <v>80</v>
      </c>
      <c r="K34" s="58" t="s">
        <v>80</v>
      </c>
      <c r="L34" s="58" t="s">
        <v>80</v>
      </c>
    </row>
    <row r="35" spans="1:12" ht="36" customHeight="1">
      <c r="A35" s="28">
        <v>11</v>
      </c>
      <c r="B35" s="84" t="s">
        <v>46</v>
      </c>
      <c r="C35" s="85"/>
      <c r="D35" s="60">
        <v>0.44680486153621252</v>
      </c>
      <c r="E35" s="60">
        <v>0.37040901442550633</v>
      </c>
      <c r="F35" s="60">
        <v>0.38117929851018301</v>
      </c>
      <c r="G35" s="60">
        <v>0.51004225900567646</v>
      </c>
      <c r="H35" s="60">
        <v>0.42511094217605028</v>
      </c>
      <c r="I35" s="60">
        <v>0.3159618640415362</v>
      </c>
      <c r="J35" s="60">
        <v>0.20928954446468812</v>
      </c>
      <c r="K35" s="60">
        <v>0.10401015753170328</v>
      </c>
      <c r="L35" s="60">
        <v>-1.7873903085706981E-12</v>
      </c>
    </row>
    <row r="36" spans="1:12" ht="36" customHeight="1" thickBot="1">
      <c r="A36" s="31">
        <v>12</v>
      </c>
      <c r="B36" s="94" t="s">
        <v>75</v>
      </c>
      <c r="C36" s="95"/>
      <c r="D36" s="61">
        <v>5.6153129216996972E-2</v>
      </c>
      <c r="E36" s="61">
        <v>7.5779686718681752E-2</v>
      </c>
      <c r="F36" s="61">
        <v>9.3312573620638509E-2</v>
      </c>
      <c r="G36" s="61">
        <v>0.13980745764900404</v>
      </c>
      <c r="H36" s="61">
        <v>0.14125056047677101</v>
      </c>
      <c r="I36" s="61">
        <v>0.13481314005827796</v>
      </c>
      <c r="J36" s="61">
        <v>0.12815158018652203</v>
      </c>
      <c r="K36" s="61">
        <v>0.12155333313022831</v>
      </c>
      <c r="L36" s="61">
        <v>0.11439640629305313</v>
      </c>
    </row>
    <row r="37" spans="1:12" ht="33.75" customHeight="1" thickBot="1">
      <c r="A37" s="32"/>
      <c r="B37" s="32"/>
      <c r="C37" s="33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25.5" customHeight="1">
      <c r="A38" s="35">
        <v>13</v>
      </c>
      <c r="B38" s="89" t="s">
        <v>47</v>
      </c>
      <c r="C38" s="90"/>
      <c r="D38" s="27">
        <v>44026809</v>
      </c>
      <c r="E38" s="27">
        <v>81870680</v>
      </c>
      <c r="F38" s="27">
        <v>95163652</v>
      </c>
      <c r="G38" s="27">
        <v>92505276</v>
      </c>
      <c r="H38" s="27">
        <v>92505276</v>
      </c>
      <c r="I38" s="27">
        <v>92505276</v>
      </c>
      <c r="J38" s="27">
        <v>92505276</v>
      </c>
      <c r="K38" s="27">
        <v>92505276</v>
      </c>
      <c r="L38" s="27">
        <v>92505295.8116</v>
      </c>
    </row>
    <row r="39" spans="1:12" ht="18.75" customHeight="1">
      <c r="A39" s="91"/>
      <c r="B39" s="9" t="s">
        <v>9</v>
      </c>
      <c r="C39" s="10" t="s">
        <v>48</v>
      </c>
      <c r="D39" s="70">
        <v>44026809</v>
      </c>
      <c r="E39" s="70">
        <v>7601638</v>
      </c>
      <c r="F39" s="70">
        <v>63114872</v>
      </c>
      <c r="G39" s="70">
        <v>92505276</v>
      </c>
      <c r="H39" s="70">
        <v>92505276</v>
      </c>
      <c r="I39" s="70">
        <v>92505276</v>
      </c>
      <c r="J39" s="70">
        <v>92505276</v>
      </c>
      <c r="K39" s="70">
        <v>92505276</v>
      </c>
      <c r="L39" s="70">
        <v>92505295.8116</v>
      </c>
    </row>
    <row r="40" spans="1:12" ht="18.75" customHeight="1">
      <c r="A40" s="92"/>
      <c r="B40" s="9" t="s">
        <v>11</v>
      </c>
      <c r="C40" s="10" t="s">
        <v>30</v>
      </c>
      <c r="D40" s="23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1:12" ht="18.75" customHeight="1">
      <c r="A41" s="92"/>
      <c r="B41" s="9" t="s">
        <v>13</v>
      </c>
      <c r="C41" s="10" t="s">
        <v>31</v>
      </c>
      <c r="D41" s="23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1:12" ht="18.75" customHeight="1">
      <c r="A42" s="92"/>
      <c r="B42" s="9" t="s">
        <v>17</v>
      </c>
      <c r="C42" s="10" t="s">
        <v>50</v>
      </c>
      <c r="D42" s="23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ht="18.75" customHeight="1">
      <c r="A43" s="92"/>
      <c r="B43" s="9" t="s">
        <v>19</v>
      </c>
      <c r="C43" s="10" t="s">
        <v>51</v>
      </c>
      <c r="D43" s="23">
        <v>0</v>
      </c>
      <c r="E43" s="11">
        <v>74269042</v>
      </c>
      <c r="F43" s="11">
        <v>32048780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ht="18.75" customHeight="1">
      <c r="A44" s="92"/>
      <c r="B44" s="9" t="s">
        <v>20</v>
      </c>
      <c r="C44" s="10" t="s">
        <v>52</v>
      </c>
      <c r="D44" s="23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1:12" ht="19.5" customHeight="1" thickBot="1">
      <c r="A45" s="96"/>
      <c r="B45" s="42" t="s">
        <v>22</v>
      </c>
      <c r="C45" s="43" t="s">
        <v>53</v>
      </c>
      <c r="D45" s="7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</row>
    <row r="46" spans="1:12" ht="29.25" customHeight="1" thickBot="1">
      <c r="A46" s="46"/>
      <c r="B46" s="46"/>
      <c r="C46" s="47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25.5" customHeight="1">
      <c r="A47" s="35">
        <v>14</v>
      </c>
      <c r="B47" s="89" t="s">
        <v>54</v>
      </c>
      <c r="C47" s="90"/>
      <c r="D47" s="81">
        <v>0</v>
      </c>
      <c r="E47" s="82">
        <v>0</v>
      </c>
      <c r="F47" s="81">
        <v>62198208</v>
      </c>
      <c r="G47" s="81">
        <v>92505276</v>
      </c>
      <c r="H47" s="81">
        <v>92505276</v>
      </c>
      <c r="I47" s="81">
        <v>92505276</v>
      </c>
      <c r="J47" s="81">
        <v>92505276</v>
      </c>
      <c r="K47" s="81">
        <v>92505276</v>
      </c>
      <c r="L47" s="81">
        <v>92505296</v>
      </c>
    </row>
    <row r="48" spans="1:12" ht="18.75" customHeight="1">
      <c r="A48" s="91"/>
      <c r="B48" s="9" t="s">
        <v>9</v>
      </c>
      <c r="C48" s="10" t="s">
        <v>55</v>
      </c>
      <c r="D48" s="11">
        <v>0</v>
      </c>
      <c r="E48" s="5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ht="18.75" customHeight="1">
      <c r="A49" s="92"/>
      <c r="B49" s="9" t="s">
        <v>11</v>
      </c>
      <c r="C49" s="10" t="s">
        <v>56</v>
      </c>
      <c r="D49" s="11">
        <v>0</v>
      </c>
      <c r="E49" s="5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1:12" ht="18.75" customHeight="1">
      <c r="A50" s="92"/>
      <c r="B50" s="9" t="s">
        <v>13</v>
      </c>
      <c r="C50" s="10" t="s">
        <v>57</v>
      </c>
      <c r="D50" s="11">
        <v>0</v>
      </c>
      <c r="E50" s="5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ht="18.75" customHeight="1">
      <c r="A51" s="92"/>
      <c r="B51" s="9" t="s">
        <v>17</v>
      </c>
      <c r="C51" s="10" t="s">
        <v>58</v>
      </c>
      <c r="D51" s="11">
        <v>0</v>
      </c>
      <c r="E51" s="5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1:12" ht="18.75" customHeight="1">
      <c r="A52" s="93"/>
      <c r="B52" s="9" t="s">
        <v>19</v>
      </c>
      <c r="C52" s="10" t="s">
        <v>59</v>
      </c>
      <c r="D52" s="11">
        <v>0</v>
      </c>
      <c r="E52" s="51">
        <v>0</v>
      </c>
      <c r="F52" s="11">
        <v>62198208</v>
      </c>
      <c r="G52" s="11">
        <v>92505276</v>
      </c>
      <c r="H52" s="11">
        <v>92505276</v>
      </c>
      <c r="I52" s="11">
        <v>92505276</v>
      </c>
      <c r="J52" s="11">
        <v>92505276</v>
      </c>
      <c r="K52" s="11">
        <v>92505276</v>
      </c>
      <c r="L52" s="11">
        <v>92505296</v>
      </c>
    </row>
    <row r="53" spans="1:12" ht="25.5" customHeight="1">
      <c r="A53" s="20">
        <v>15</v>
      </c>
      <c r="B53" s="84" t="s">
        <v>60</v>
      </c>
      <c r="C53" s="85"/>
      <c r="D53" s="74">
        <v>-383716608</v>
      </c>
      <c r="E53" s="74">
        <v>-19242095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ht="18.75" customHeight="1">
      <c r="A54" s="91"/>
      <c r="B54" s="9" t="s">
        <v>9</v>
      </c>
      <c r="C54" s="10" t="s">
        <v>61</v>
      </c>
      <c r="D54" s="11">
        <v>0</v>
      </c>
      <c r="E54" s="5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ht="18.75" customHeight="1">
      <c r="A55" s="92"/>
      <c r="B55" s="9" t="s">
        <v>11</v>
      </c>
      <c r="C55" s="10" t="s">
        <v>62</v>
      </c>
      <c r="D55" s="70">
        <v>302751000</v>
      </c>
      <c r="E55" s="70">
        <v>18783095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ht="18.75" customHeight="1">
      <c r="A56" s="92"/>
      <c r="B56" s="9" t="s">
        <v>13</v>
      </c>
      <c r="C56" s="10" t="s">
        <v>53</v>
      </c>
      <c r="D56" s="11">
        <v>0</v>
      </c>
      <c r="E56" s="51">
        <v>0</v>
      </c>
      <c r="F56" s="11">
        <v>0</v>
      </c>
      <c r="G56" s="51">
        <v>0</v>
      </c>
      <c r="H56" s="11">
        <v>0</v>
      </c>
      <c r="I56" s="51">
        <v>0</v>
      </c>
      <c r="J56" s="11">
        <v>0</v>
      </c>
      <c r="K56" s="51">
        <v>0</v>
      </c>
      <c r="L56" s="11">
        <v>0</v>
      </c>
    </row>
    <row r="57" spans="1:12" ht="18.75" customHeight="1">
      <c r="A57" s="92"/>
      <c r="B57" s="9" t="s">
        <v>17</v>
      </c>
      <c r="C57" s="10" t="s">
        <v>50</v>
      </c>
      <c r="D57" s="11">
        <v>0</v>
      </c>
      <c r="E57" s="51">
        <v>0</v>
      </c>
      <c r="F57" s="11">
        <v>0</v>
      </c>
      <c r="G57" s="51">
        <v>0</v>
      </c>
      <c r="H57" s="11">
        <v>0</v>
      </c>
      <c r="I57" s="51">
        <v>0</v>
      </c>
      <c r="J57" s="11">
        <v>0</v>
      </c>
      <c r="K57" s="51">
        <v>0</v>
      </c>
      <c r="L57" s="11">
        <v>0</v>
      </c>
    </row>
    <row r="58" spans="1:12" ht="18.75" customHeight="1">
      <c r="A58" s="92"/>
      <c r="B58" s="9" t="s">
        <v>19</v>
      </c>
      <c r="C58" s="10" t="s">
        <v>52</v>
      </c>
      <c r="D58" s="70">
        <v>0</v>
      </c>
      <c r="E58" s="70">
        <v>0</v>
      </c>
      <c r="F58" s="11">
        <v>0</v>
      </c>
      <c r="G58" s="51">
        <v>0</v>
      </c>
      <c r="H58" s="11">
        <v>0</v>
      </c>
      <c r="I58" s="51">
        <v>0</v>
      </c>
      <c r="J58" s="11">
        <v>0</v>
      </c>
      <c r="K58" s="51">
        <v>0</v>
      </c>
      <c r="L58" s="11">
        <v>0</v>
      </c>
    </row>
    <row r="59" spans="1:12" ht="18.75" customHeight="1">
      <c r="A59" s="92"/>
      <c r="B59" s="9" t="s">
        <v>20</v>
      </c>
      <c r="C59" s="10" t="s">
        <v>49</v>
      </c>
      <c r="D59" s="11">
        <v>0</v>
      </c>
      <c r="E59" s="51">
        <v>0</v>
      </c>
      <c r="F59" s="11">
        <v>0</v>
      </c>
      <c r="G59" s="51">
        <v>0</v>
      </c>
      <c r="H59" s="11">
        <v>0</v>
      </c>
      <c r="I59" s="51">
        <v>0</v>
      </c>
      <c r="J59" s="11">
        <v>0</v>
      </c>
      <c r="K59" s="51">
        <v>0</v>
      </c>
      <c r="L59" s="11">
        <v>0</v>
      </c>
    </row>
    <row r="60" spans="1:12" ht="18.75" customHeight="1" thickBot="1">
      <c r="A60" s="96"/>
      <c r="B60" s="42" t="s">
        <v>22</v>
      </c>
      <c r="C60" s="43" t="s">
        <v>31</v>
      </c>
      <c r="D60" s="71">
        <v>80965608</v>
      </c>
      <c r="E60" s="71">
        <v>459000</v>
      </c>
      <c r="F60" s="52">
        <v>0</v>
      </c>
      <c r="G60" s="53">
        <v>0</v>
      </c>
      <c r="H60" s="52">
        <v>0</v>
      </c>
      <c r="I60" s="53">
        <v>0</v>
      </c>
      <c r="J60" s="52">
        <v>0</v>
      </c>
      <c r="K60" s="53">
        <v>0</v>
      </c>
      <c r="L60" s="52">
        <v>0</v>
      </c>
    </row>
  </sheetData>
  <mergeCells count="26"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H1:L1"/>
    <mergeCell ref="B9:C9"/>
    <mergeCell ref="A2:L2"/>
    <mergeCell ref="B4:C4"/>
    <mergeCell ref="B5:C5"/>
    <mergeCell ref="A6:A8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3" customWidth="1"/>
    <col min="2" max="2" width="2.75" style="3" customWidth="1"/>
    <col min="3" max="3" width="67.5" style="3" customWidth="1"/>
    <col min="4" max="4" width="13.625" style="3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97" t="s">
        <v>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5.5" customHeight="1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7.25" customHeight="1" thickBot="1">
      <c r="M3" s="4" t="s">
        <v>0</v>
      </c>
    </row>
    <row r="4" spans="1:13" ht="27" customHeight="1" thickBot="1">
      <c r="A4" s="5" t="s">
        <v>4</v>
      </c>
      <c r="B4" s="87" t="s">
        <v>1</v>
      </c>
      <c r="C4" s="88"/>
      <c r="D4" s="6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2">
        <v>2020</v>
      </c>
    </row>
    <row r="5" spans="1:13" ht="21" customHeight="1">
      <c r="A5" s="7">
        <v>1</v>
      </c>
      <c r="B5" s="89" t="s">
        <v>8</v>
      </c>
      <c r="C5" s="90"/>
      <c r="D5" s="8">
        <f>D6+D7</f>
        <v>1379135449</v>
      </c>
      <c r="E5" s="8" t="e">
        <f>E6+E7</f>
        <v>#REF!</v>
      </c>
      <c r="F5" s="8" t="e">
        <f t="shared" ref="F5:M5" si="0">F6+F7</f>
        <v>#REF!</v>
      </c>
      <c r="G5" s="8" t="e">
        <f t="shared" si="0"/>
        <v>#REF!</v>
      </c>
      <c r="H5" s="8" t="e">
        <f t="shared" si="0"/>
        <v>#REF!</v>
      </c>
      <c r="I5" s="8" t="e">
        <f t="shared" si="0"/>
        <v>#REF!</v>
      </c>
      <c r="J5" s="8" t="e">
        <f t="shared" si="0"/>
        <v>#REF!</v>
      </c>
      <c r="K5" s="8" t="e">
        <f t="shared" si="0"/>
        <v>#REF!</v>
      </c>
      <c r="L5" s="8" t="e">
        <f t="shared" si="0"/>
        <v>#REF!</v>
      </c>
      <c r="M5" s="8" t="e">
        <f t="shared" si="0"/>
        <v>#REF!</v>
      </c>
    </row>
    <row r="6" spans="1:13" ht="21" customHeight="1">
      <c r="A6" s="91"/>
      <c r="B6" s="9" t="s">
        <v>9</v>
      </c>
      <c r="C6" s="10" t="s">
        <v>10</v>
      </c>
      <c r="D6" s="11">
        <v>1054733305</v>
      </c>
      <c r="E6" s="11" t="e">
        <f>#REF!</f>
        <v>#REF!</v>
      </c>
      <c r="F6" s="11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 t="e">
        <f>#REF!</f>
        <v>#REF!</v>
      </c>
    </row>
    <row r="7" spans="1:13" ht="21" customHeight="1">
      <c r="A7" s="92"/>
      <c r="B7" s="9" t="s">
        <v>11</v>
      </c>
      <c r="C7" s="10" t="s">
        <v>12</v>
      </c>
      <c r="D7" s="11">
        <v>324402144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 t="e">
        <f>#REF!</f>
        <v>#REF!</v>
      </c>
    </row>
    <row r="8" spans="1:13" ht="21" customHeight="1">
      <c r="A8" s="93"/>
      <c r="B8" s="12" t="s">
        <v>13</v>
      </c>
      <c r="C8" s="10" t="s">
        <v>14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 t="e">
        <f>#REF!</f>
        <v>#REF!</v>
      </c>
    </row>
    <row r="9" spans="1:13" ht="21" customHeight="1">
      <c r="A9" s="7">
        <v>2</v>
      </c>
      <c r="B9" s="84" t="s">
        <v>15</v>
      </c>
      <c r="C9" s="85"/>
      <c r="D9" s="13" t="e">
        <f>D10+D16</f>
        <v>#REF!</v>
      </c>
      <c r="E9" s="13" t="e">
        <f>E10+E16</f>
        <v>#REF!</v>
      </c>
      <c r="F9" s="13" t="e">
        <f t="shared" ref="F9:M9" si="1">F10+F16</f>
        <v>#REF!</v>
      </c>
      <c r="G9" s="13" t="e">
        <f t="shared" si="1"/>
        <v>#REF!</v>
      </c>
      <c r="H9" s="13" t="e">
        <f t="shared" si="1"/>
        <v>#REF!</v>
      </c>
      <c r="I9" s="13" t="e">
        <f t="shared" si="1"/>
        <v>#REF!</v>
      </c>
      <c r="J9" s="13" t="e">
        <f t="shared" si="1"/>
        <v>#REF!</v>
      </c>
      <c r="K9" s="13" t="e">
        <f t="shared" si="1"/>
        <v>#REF!</v>
      </c>
      <c r="L9" s="13" t="e">
        <f t="shared" si="1"/>
        <v>#REF!</v>
      </c>
      <c r="M9" s="13" t="e">
        <f t="shared" si="1"/>
        <v>#REF!</v>
      </c>
    </row>
    <row r="10" spans="1:13" ht="21" customHeight="1">
      <c r="A10" s="91"/>
      <c r="B10" s="28" t="s">
        <v>9</v>
      </c>
      <c r="C10" s="10" t="s">
        <v>16</v>
      </c>
      <c r="D10" s="14" t="e">
        <f>#REF!+18709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4" t="e">
        <f>#REF!</f>
        <v>#REF!</v>
      </c>
      <c r="K10" s="54" t="e">
        <f>#REF!</f>
        <v>#REF!</v>
      </c>
      <c r="L10" s="54" t="e">
        <f>#REF!</f>
        <v>#REF!</v>
      </c>
      <c r="M10" s="54" t="e">
        <f>#REF!</f>
        <v>#REF!</v>
      </c>
    </row>
    <row r="11" spans="1:13" ht="21" customHeight="1">
      <c r="A11" s="92"/>
      <c r="B11" s="9" t="s">
        <v>11</v>
      </c>
      <c r="C11" s="10" t="s">
        <v>2</v>
      </c>
      <c r="D11" s="11">
        <v>232844925</v>
      </c>
      <c r="E11" s="55"/>
      <c r="F11" s="56">
        <v>232844925</v>
      </c>
      <c r="G11" s="56">
        <v>232844925</v>
      </c>
      <c r="H11" s="56">
        <v>232844925</v>
      </c>
      <c r="I11" s="56">
        <v>232844925</v>
      </c>
      <c r="J11" s="56">
        <v>232844925</v>
      </c>
      <c r="K11" s="56">
        <v>232844925</v>
      </c>
      <c r="L11" s="56">
        <v>232844925</v>
      </c>
      <c r="M11" s="56">
        <v>232844925</v>
      </c>
    </row>
    <row r="12" spans="1:13" ht="21" customHeight="1">
      <c r="A12" s="92"/>
      <c r="B12" s="9" t="s">
        <v>13</v>
      </c>
      <c r="C12" s="10" t="s">
        <v>3</v>
      </c>
      <c r="D12" s="15">
        <v>105626584</v>
      </c>
      <c r="E12" s="56"/>
      <c r="F12" s="56">
        <v>103835080</v>
      </c>
      <c r="G12" s="56">
        <v>103835080</v>
      </c>
      <c r="H12" s="56">
        <v>103835080</v>
      </c>
      <c r="I12" s="56">
        <v>103835080</v>
      </c>
      <c r="J12" s="56">
        <v>103835080</v>
      </c>
      <c r="K12" s="56">
        <v>103835080</v>
      </c>
      <c r="L12" s="56">
        <v>103835080</v>
      </c>
      <c r="M12" s="56">
        <v>103835080</v>
      </c>
    </row>
    <row r="13" spans="1:13" ht="21" customHeight="1">
      <c r="A13" s="92"/>
      <c r="B13" s="9" t="s">
        <v>17</v>
      </c>
      <c r="C13" s="10" t="s">
        <v>18</v>
      </c>
      <c r="D13" s="15">
        <v>8100000</v>
      </c>
      <c r="E13" s="56">
        <v>8100000</v>
      </c>
      <c r="F13" s="56">
        <v>8100000</v>
      </c>
      <c r="G13" s="56">
        <v>8100000</v>
      </c>
      <c r="H13" s="56">
        <v>8100000</v>
      </c>
      <c r="I13" s="56">
        <v>8100000</v>
      </c>
      <c r="J13" s="56">
        <v>8100000</v>
      </c>
      <c r="K13" s="56">
        <v>8100000</v>
      </c>
      <c r="L13" s="56">
        <v>8100000</v>
      </c>
      <c r="M13" s="56">
        <v>8100000</v>
      </c>
    </row>
    <row r="14" spans="1:13" ht="21" customHeight="1">
      <c r="A14" s="92"/>
      <c r="B14" s="9" t="s">
        <v>19</v>
      </c>
      <c r="C14" s="16" t="s">
        <v>5</v>
      </c>
      <c r="D14" s="62" t="e">
        <f>#REF!+18709</f>
        <v>#REF!</v>
      </c>
      <c r="E14" s="62" t="e">
        <f>#REF!</f>
        <v>#REF!</v>
      </c>
      <c r="F14" s="62" t="e">
        <f>#REF!</f>
        <v>#REF!</v>
      </c>
      <c r="G14" s="62" t="e">
        <f>#REF!</f>
        <v>#REF!</v>
      </c>
      <c r="H14" s="62" t="e">
        <f>#REF!</f>
        <v>#REF!</v>
      </c>
      <c r="I14" s="62" t="e">
        <f>#REF!</f>
        <v>#REF!</v>
      </c>
      <c r="J14" s="62" t="e">
        <f>#REF!</f>
        <v>#REF!</v>
      </c>
      <c r="K14" s="62" t="e">
        <f>#REF!</f>
        <v>#REF!</v>
      </c>
      <c r="L14" s="62" t="e">
        <f>#REF!</f>
        <v>#REF!</v>
      </c>
      <c r="M14" s="62" t="e">
        <f>#REF!</f>
        <v>#REF!</v>
      </c>
    </row>
    <row r="15" spans="1:13" ht="21" customHeight="1">
      <c r="A15" s="92"/>
      <c r="B15" s="9" t="s">
        <v>20</v>
      </c>
      <c r="C15" s="17" t="s">
        <v>21</v>
      </c>
      <c r="D15" s="18">
        <v>264386504</v>
      </c>
      <c r="E15" s="57">
        <v>264386504</v>
      </c>
      <c r="F15" s="55">
        <v>93334606</v>
      </c>
      <c r="G15" s="55">
        <v>46300458</v>
      </c>
      <c r="H15" s="55">
        <v>13437419</v>
      </c>
      <c r="I15" s="55">
        <v>13325894</v>
      </c>
      <c r="J15" s="55">
        <v>11735070</v>
      </c>
      <c r="K15" s="55">
        <v>11338115</v>
      </c>
      <c r="L15" s="55">
        <v>11248169</v>
      </c>
      <c r="M15" s="55">
        <v>11293286</v>
      </c>
    </row>
    <row r="16" spans="1:13" ht="21" customHeight="1">
      <c r="A16" s="92"/>
      <c r="B16" s="28" t="s">
        <v>22</v>
      </c>
      <c r="C16" s="10" t="s">
        <v>23</v>
      </c>
      <c r="D16" s="13">
        <f>877104805-159656256</f>
        <v>717448549</v>
      </c>
      <c r="E16" s="13" t="e">
        <f>#REF!</f>
        <v>#REF!</v>
      </c>
      <c r="F16" s="13">
        <v>940266430</v>
      </c>
      <c r="G16" s="13">
        <v>673241950</v>
      </c>
      <c r="H16" s="13">
        <v>287701061</v>
      </c>
      <c r="I16" s="13">
        <v>251082699</v>
      </c>
      <c r="J16" s="13">
        <v>251682896</v>
      </c>
      <c r="K16" s="13">
        <v>250178742</v>
      </c>
      <c r="L16" s="13">
        <v>248193299</v>
      </c>
      <c r="M16" s="13">
        <v>246305274</v>
      </c>
    </row>
    <row r="17" spans="1:13" ht="21" customHeight="1">
      <c r="A17" s="93"/>
      <c r="B17" s="9" t="s">
        <v>24</v>
      </c>
      <c r="C17" s="19" t="s">
        <v>25</v>
      </c>
      <c r="D17" s="11">
        <v>459057825</v>
      </c>
      <c r="E17" s="55">
        <v>569262125</v>
      </c>
      <c r="F17" s="55">
        <v>882428031</v>
      </c>
      <c r="G17" s="55">
        <v>458042152</v>
      </c>
      <c r="H17" s="55">
        <v>87593118</v>
      </c>
      <c r="I17" s="55">
        <v>7274064</v>
      </c>
      <c r="J17" s="55">
        <v>0</v>
      </c>
      <c r="K17" s="55">
        <v>0</v>
      </c>
      <c r="L17" s="55">
        <v>0</v>
      </c>
      <c r="M17" s="55">
        <v>0</v>
      </c>
    </row>
    <row r="18" spans="1:13" ht="21" customHeight="1">
      <c r="A18" s="20">
        <v>3</v>
      </c>
      <c r="B18" s="84" t="s">
        <v>26</v>
      </c>
      <c r="C18" s="85"/>
      <c r="D18" s="13" t="e">
        <f>D5-D9</f>
        <v>#REF!</v>
      </c>
      <c r="E18" s="13" t="e">
        <f>E5-E9</f>
        <v>#REF!</v>
      </c>
      <c r="F18" s="13" t="e">
        <f t="shared" ref="F18:M19" si="2">F5-F9</f>
        <v>#REF!</v>
      </c>
      <c r="G18" s="13" t="e">
        <f t="shared" si="2"/>
        <v>#REF!</v>
      </c>
      <c r="H18" s="13" t="e">
        <f t="shared" si="2"/>
        <v>#REF!</v>
      </c>
      <c r="I18" s="13" t="e">
        <f t="shared" si="2"/>
        <v>#REF!</v>
      </c>
      <c r="J18" s="13" t="e">
        <f t="shared" si="2"/>
        <v>#REF!</v>
      </c>
      <c r="K18" s="13" t="e">
        <f t="shared" si="2"/>
        <v>#REF!</v>
      </c>
      <c r="L18" s="13" t="e">
        <f t="shared" si="2"/>
        <v>#REF!</v>
      </c>
      <c r="M18" s="13" t="e">
        <f t="shared" si="2"/>
        <v>#REF!</v>
      </c>
    </row>
    <row r="19" spans="1:13" ht="21" customHeight="1">
      <c r="A19" s="7">
        <v>4</v>
      </c>
      <c r="B19" s="84" t="s">
        <v>27</v>
      </c>
      <c r="C19" s="85"/>
      <c r="D19" s="13" t="e">
        <f>D6-D10</f>
        <v>#REF!</v>
      </c>
      <c r="E19" s="13" t="e">
        <f>E6-E10</f>
        <v>#REF!</v>
      </c>
      <c r="F19" s="13" t="e">
        <f t="shared" si="2"/>
        <v>#REF!</v>
      </c>
      <c r="G19" s="13" t="e">
        <f t="shared" si="2"/>
        <v>#REF!</v>
      </c>
      <c r="H19" s="13" t="e">
        <f t="shared" si="2"/>
        <v>#REF!</v>
      </c>
      <c r="I19" s="13" t="e">
        <f t="shared" si="2"/>
        <v>#REF!</v>
      </c>
      <c r="J19" s="13" t="e">
        <f t="shared" si="2"/>
        <v>#REF!</v>
      </c>
      <c r="K19" s="13" t="e">
        <f t="shared" si="2"/>
        <v>#REF!</v>
      </c>
      <c r="L19" s="13" t="e">
        <f t="shared" si="2"/>
        <v>#REF!</v>
      </c>
      <c r="M19" s="13" t="e">
        <f t="shared" si="2"/>
        <v>#REF!</v>
      </c>
    </row>
    <row r="20" spans="1:13" ht="21" customHeight="1">
      <c r="A20" s="7">
        <v>5</v>
      </c>
      <c r="B20" s="84" t="s">
        <v>28</v>
      </c>
      <c r="C20" s="85"/>
      <c r="D20" s="13">
        <f>SUM(D21:D25)</f>
        <v>293944338</v>
      </c>
      <c r="E20" s="13" t="e">
        <f>SUM(E21:E25)</f>
        <v>#REF!</v>
      </c>
      <c r="F20" s="13">
        <f t="shared" ref="F20:M20" si="3">SUM(F21:F25)</f>
        <v>54663401</v>
      </c>
      <c r="G20" s="13">
        <f t="shared" si="3"/>
        <v>32465444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</row>
    <row r="21" spans="1:13" ht="21" customHeight="1">
      <c r="A21" s="91"/>
      <c r="B21" s="21" t="s">
        <v>9</v>
      </c>
      <c r="C21" s="10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>
      <c r="A22" s="92"/>
      <c r="B22" s="22" t="s">
        <v>11</v>
      </c>
      <c r="C22" s="17" t="s">
        <v>30</v>
      </c>
      <c r="D22" s="11"/>
      <c r="E22" s="11">
        <v>42214074</v>
      </c>
      <c r="F22" s="11"/>
      <c r="G22" s="11"/>
      <c r="H22" s="11"/>
      <c r="I22" s="11"/>
      <c r="J22" s="11"/>
      <c r="K22" s="11"/>
      <c r="L22" s="11"/>
      <c r="M22" s="11"/>
    </row>
    <row r="23" spans="1:13" ht="21" customHeight="1">
      <c r="A23" s="92"/>
      <c r="B23" s="9" t="s">
        <v>13</v>
      </c>
      <c r="C23" s="10" t="s">
        <v>31</v>
      </c>
      <c r="D23" s="11">
        <v>79310061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>
      <c r="A24" s="92"/>
      <c r="B24" s="9" t="s">
        <v>17</v>
      </c>
      <c r="C24" s="16" t="s">
        <v>32</v>
      </c>
      <c r="D24" s="11">
        <v>17990444</v>
      </c>
      <c r="E24" s="11">
        <v>8430221</v>
      </c>
      <c r="F24" s="11">
        <v>6614621</v>
      </c>
      <c r="G24" s="11">
        <v>416664</v>
      </c>
      <c r="H24" s="11"/>
      <c r="I24" s="11"/>
      <c r="J24" s="11"/>
      <c r="K24" s="11"/>
      <c r="L24" s="11"/>
      <c r="M24" s="11"/>
    </row>
    <row r="25" spans="1:13" ht="21" customHeight="1">
      <c r="A25" s="93"/>
      <c r="B25" s="9" t="s">
        <v>19</v>
      </c>
      <c r="C25" s="10" t="s">
        <v>33</v>
      </c>
      <c r="D25" s="11">
        <v>196643833</v>
      </c>
      <c r="E25" s="11" t="e">
        <f>#REF!</f>
        <v>#REF!</v>
      </c>
      <c r="F25" s="11">
        <v>48048780</v>
      </c>
      <c r="G25" s="11">
        <v>32048780</v>
      </c>
      <c r="H25" s="11"/>
      <c r="I25" s="11"/>
      <c r="J25" s="11"/>
      <c r="K25" s="11"/>
      <c r="L25" s="11"/>
      <c r="M25" s="11"/>
    </row>
    <row r="26" spans="1:13" ht="21" customHeight="1">
      <c r="A26" s="20">
        <v>6</v>
      </c>
      <c r="B26" s="84" t="s">
        <v>34</v>
      </c>
      <c r="C26" s="85"/>
      <c r="D26" s="13" t="e">
        <f>SUM(D27:D28)</f>
        <v>#REF!</v>
      </c>
      <c r="E26" s="13" t="e">
        <f>SUM(E27:E28)</f>
        <v>#REF!</v>
      </c>
      <c r="F26" s="13" t="e">
        <f t="shared" ref="F26:M26" si="4">SUM(F27:F28)</f>
        <v>#REF!</v>
      </c>
      <c r="G26" s="13" t="e">
        <f t="shared" si="4"/>
        <v>#REF!</v>
      </c>
      <c r="H26" s="13" t="e">
        <f t="shared" si="4"/>
        <v>#REF!</v>
      </c>
      <c r="I26" s="13" t="e">
        <f t="shared" si="4"/>
        <v>#REF!</v>
      </c>
      <c r="J26" s="13" t="e">
        <f t="shared" si="4"/>
        <v>#REF!</v>
      </c>
      <c r="K26" s="13" t="e">
        <f t="shared" si="4"/>
        <v>#REF!</v>
      </c>
      <c r="L26" s="13" t="e">
        <f t="shared" si="4"/>
        <v>#REF!</v>
      </c>
      <c r="M26" s="13" t="e">
        <f t="shared" si="4"/>
        <v>#REF!</v>
      </c>
    </row>
    <row r="27" spans="1:13" ht="21" customHeight="1">
      <c r="A27" s="91"/>
      <c r="B27" s="21" t="s">
        <v>9</v>
      </c>
      <c r="C27" s="10" t="s">
        <v>35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</row>
    <row r="28" spans="1:13" ht="21" customHeight="1">
      <c r="A28" s="93"/>
      <c r="B28" s="9" t="s">
        <v>11</v>
      </c>
      <c r="C28" s="10" t="s">
        <v>36</v>
      </c>
      <c r="D28" s="11">
        <v>2000000</v>
      </c>
      <c r="E28" s="11"/>
      <c r="F28" s="11"/>
      <c r="G28" s="11"/>
      <c r="H28" s="11"/>
      <c r="I28" s="11"/>
      <c r="J28" s="11"/>
      <c r="K28" s="11"/>
      <c r="L28" s="11"/>
      <c r="M28" s="23"/>
    </row>
    <row r="29" spans="1:13" ht="21" customHeight="1" thickBot="1">
      <c r="A29" s="24">
        <v>7</v>
      </c>
      <c r="B29" s="94" t="s">
        <v>37</v>
      </c>
      <c r="C29" s="95"/>
      <c r="D29" s="25" t="e">
        <f>D5+D20-D9-D26</f>
        <v>#REF!</v>
      </c>
      <c r="E29" s="25" t="e">
        <f>E5+E20-E9-E26</f>
        <v>#REF!</v>
      </c>
      <c r="F29" s="25"/>
      <c r="G29" s="25"/>
      <c r="H29" s="25"/>
      <c r="I29" s="25"/>
      <c r="J29" s="25"/>
      <c r="K29" s="25"/>
      <c r="L29" s="25"/>
      <c r="M29" s="25"/>
    </row>
    <row r="30" spans="1:13" ht="21" customHeight="1">
      <c r="A30" s="26">
        <v>8</v>
      </c>
      <c r="B30" s="89" t="s">
        <v>38</v>
      </c>
      <c r="C30" s="90"/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</row>
    <row r="31" spans="1:13" ht="36" customHeight="1">
      <c r="A31" s="91"/>
      <c r="B31" s="21" t="s">
        <v>9</v>
      </c>
      <c r="C31" s="10" t="s">
        <v>39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51" customHeight="1">
      <c r="A32" s="93"/>
      <c r="B32" s="21" t="s">
        <v>11</v>
      </c>
      <c r="C32" s="10" t="s">
        <v>40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ht="21" customHeight="1">
      <c r="A33" s="28">
        <v>9</v>
      </c>
      <c r="B33" s="84" t="s">
        <v>41</v>
      </c>
      <c r="C33" s="85"/>
      <c r="D33" s="29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customHeight="1">
      <c r="A34" s="91"/>
      <c r="B34" s="21" t="s">
        <v>9</v>
      </c>
      <c r="C34" s="10" t="s">
        <v>42</v>
      </c>
      <c r="D34" s="59" t="e">
        <f>(D13+D14+D27)/D5</f>
        <v>#REF!</v>
      </c>
      <c r="E34" s="59" t="e">
        <f t="shared" ref="E34:M34" si="5">(E13+E14+E27)/E5</f>
        <v>#REF!</v>
      </c>
      <c r="F34" s="59" t="e">
        <f t="shared" si="5"/>
        <v>#REF!</v>
      </c>
      <c r="G34" s="59" t="e">
        <f t="shared" si="5"/>
        <v>#REF!</v>
      </c>
      <c r="H34" s="59" t="e">
        <f t="shared" si="5"/>
        <v>#REF!</v>
      </c>
      <c r="I34" s="59" t="e">
        <f t="shared" si="5"/>
        <v>#REF!</v>
      </c>
      <c r="J34" s="59" t="e">
        <f t="shared" si="5"/>
        <v>#REF!</v>
      </c>
      <c r="K34" s="59" t="e">
        <f t="shared" si="5"/>
        <v>#REF!</v>
      </c>
      <c r="L34" s="59" t="e">
        <f t="shared" si="5"/>
        <v>#REF!</v>
      </c>
      <c r="M34" s="59" t="e">
        <f t="shared" si="5"/>
        <v>#REF!</v>
      </c>
    </row>
    <row r="35" spans="1:14" ht="21" customHeight="1">
      <c r="A35" s="93"/>
      <c r="B35" s="21" t="s">
        <v>11</v>
      </c>
      <c r="C35" s="10" t="s">
        <v>43</v>
      </c>
      <c r="D35" s="59" t="e">
        <f>(#REF!+#REF!+#REF!)/3</f>
        <v>#REF!</v>
      </c>
      <c r="E35" s="59" t="e">
        <f>(#REF!+#REF!+#REF!)/3</f>
        <v>#REF!</v>
      </c>
      <c r="F35" s="59" t="e">
        <f>(#REF!+#REF!+#REF!)/3</f>
        <v>#REF!</v>
      </c>
      <c r="G35" s="59" t="e">
        <f>(#REF!+#REF!+#REF!)/3</f>
        <v>#REF!</v>
      </c>
      <c r="H35" s="59" t="e">
        <f>(#REF!+#REF!+#REF!)/3</f>
        <v>#REF!</v>
      </c>
      <c r="I35" s="59" t="e">
        <f>(#REF!+#REF!+#REF!)/3</f>
        <v>#REF!</v>
      </c>
      <c r="J35" s="59" t="e">
        <f>(#REF!+#REF!+#REF!)/3</f>
        <v>#REF!</v>
      </c>
      <c r="K35" s="59" t="e">
        <f>(#REF!+#REF!+#REF!)/3</f>
        <v>#REF!</v>
      </c>
      <c r="L35" s="59" t="e">
        <f>(#REF!+#REF!+#REF!)/3</f>
        <v>#REF!</v>
      </c>
      <c r="M35" s="59" t="e">
        <f>(#REF!+#REF!+#REF!)/3</f>
        <v>#REF!</v>
      </c>
    </row>
    <row r="36" spans="1:14" ht="21" customHeight="1">
      <c r="A36" s="28">
        <v>10</v>
      </c>
      <c r="B36" s="84" t="s">
        <v>44</v>
      </c>
      <c r="C36" s="85"/>
      <c r="D36" s="58" t="e">
        <f>IF(D34&lt;=D35,"TAK","NIE")</f>
        <v>#REF!</v>
      </c>
      <c r="E36" s="58" t="e">
        <f t="shared" ref="E36:M36" si="6">IF(E34&lt;=E35,"TAK","NIE")</f>
        <v>#REF!</v>
      </c>
      <c r="F36" s="58" t="e">
        <f t="shared" si="6"/>
        <v>#REF!</v>
      </c>
      <c r="G36" s="58" t="e">
        <f t="shared" si="6"/>
        <v>#REF!</v>
      </c>
      <c r="H36" s="58" t="e">
        <f t="shared" si="6"/>
        <v>#REF!</v>
      </c>
      <c r="I36" s="58" t="e">
        <f t="shared" si="6"/>
        <v>#REF!</v>
      </c>
      <c r="J36" s="58" t="e">
        <f t="shared" si="6"/>
        <v>#REF!</v>
      </c>
      <c r="K36" s="58" t="e">
        <f t="shared" si="6"/>
        <v>#REF!</v>
      </c>
      <c r="L36" s="58" t="e">
        <f t="shared" si="6"/>
        <v>#REF!</v>
      </c>
      <c r="M36" s="58" t="e">
        <f t="shared" si="6"/>
        <v>#REF!</v>
      </c>
    </row>
    <row r="37" spans="1:14" ht="37.5" customHeight="1">
      <c r="A37" s="28">
        <v>11</v>
      </c>
      <c r="B37" s="84" t="s">
        <v>45</v>
      </c>
      <c r="C37" s="85"/>
      <c r="D37" s="60" t="e">
        <f>(D13+D14+D27)/D5</f>
        <v>#REF!</v>
      </c>
      <c r="E37" s="60" t="e">
        <f t="shared" ref="E37:M37" si="7">(E13+E14+E27)/E5</f>
        <v>#REF!</v>
      </c>
      <c r="F37" s="60" t="e">
        <f t="shared" si="7"/>
        <v>#REF!</v>
      </c>
      <c r="G37" s="60" t="e">
        <f t="shared" si="7"/>
        <v>#REF!</v>
      </c>
      <c r="H37" s="60" t="e">
        <f t="shared" si="7"/>
        <v>#REF!</v>
      </c>
      <c r="I37" s="60" t="e">
        <f t="shared" si="7"/>
        <v>#REF!</v>
      </c>
      <c r="J37" s="60" t="e">
        <f t="shared" si="7"/>
        <v>#REF!</v>
      </c>
      <c r="K37" s="60" t="e">
        <f t="shared" si="7"/>
        <v>#REF!</v>
      </c>
      <c r="L37" s="60" t="e">
        <f t="shared" si="7"/>
        <v>#REF!</v>
      </c>
      <c r="M37" s="60" t="e">
        <f t="shared" si="7"/>
        <v>#REF!</v>
      </c>
      <c r="N37" s="30"/>
    </row>
    <row r="38" spans="1:14" ht="39" customHeight="1" thickBot="1">
      <c r="A38" s="31">
        <v>12</v>
      </c>
      <c r="B38" s="94" t="s">
        <v>46</v>
      </c>
      <c r="C38" s="95"/>
      <c r="D38" s="61" t="e">
        <f>(D30-D31-D32)/D5</f>
        <v>#REF!</v>
      </c>
      <c r="E38" s="61" t="e">
        <f t="shared" ref="E38:M38" si="8">(E30-E31-E32)/E5</f>
        <v>#REF!</v>
      </c>
      <c r="F38" s="61" t="e">
        <f t="shared" si="8"/>
        <v>#REF!</v>
      </c>
      <c r="G38" s="61" t="e">
        <f t="shared" si="8"/>
        <v>#REF!</v>
      </c>
      <c r="H38" s="61" t="e">
        <f t="shared" si="8"/>
        <v>#REF!</v>
      </c>
      <c r="I38" s="61" t="e">
        <f t="shared" si="8"/>
        <v>#REF!</v>
      </c>
      <c r="J38" s="61" t="e">
        <f t="shared" si="8"/>
        <v>#REF!</v>
      </c>
      <c r="K38" s="61" t="e">
        <f t="shared" si="8"/>
        <v>#REF!</v>
      </c>
      <c r="L38" s="61" t="e">
        <f t="shared" si="8"/>
        <v>#REF!</v>
      </c>
      <c r="M38" s="61" t="e">
        <f t="shared" si="8"/>
        <v>#REF!</v>
      </c>
      <c r="N38" s="30"/>
    </row>
    <row r="39" spans="1:14" ht="35.25" customHeight="1" thickBot="1">
      <c r="A39" s="32"/>
      <c r="B39" s="32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5.5" customHeight="1">
      <c r="A40" s="35">
        <v>13</v>
      </c>
      <c r="B40" s="89" t="s">
        <v>47</v>
      </c>
      <c r="C40" s="90"/>
      <c r="D40" s="36"/>
      <c r="E40" s="37"/>
      <c r="F40" s="38"/>
      <c r="G40" s="38"/>
      <c r="H40" s="38"/>
      <c r="I40" s="38"/>
      <c r="J40" s="38"/>
      <c r="K40" s="38"/>
      <c r="L40" s="38"/>
      <c r="M40" s="38"/>
    </row>
    <row r="41" spans="1:14" ht="21" customHeight="1">
      <c r="A41" s="91"/>
      <c r="B41" s="9" t="s">
        <v>9</v>
      </c>
      <c r="C41" s="10" t="s">
        <v>48</v>
      </c>
      <c r="D41" s="10"/>
      <c r="E41" s="39"/>
      <c r="F41" s="40"/>
      <c r="G41" s="41"/>
      <c r="H41" s="40"/>
      <c r="I41" s="41"/>
      <c r="J41" s="40"/>
      <c r="K41" s="41"/>
      <c r="L41" s="40"/>
      <c r="M41" s="39"/>
    </row>
    <row r="42" spans="1:14" ht="19.5" customHeight="1">
      <c r="A42" s="92"/>
      <c r="B42" s="9" t="s">
        <v>11</v>
      </c>
      <c r="C42" s="10" t="s">
        <v>49</v>
      </c>
      <c r="D42" s="10"/>
      <c r="E42" s="39"/>
      <c r="F42" s="40"/>
      <c r="G42" s="40"/>
      <c r="H42" s="40"/>
      <c r="I42" s="40"/>
      <c r="J42" s="40"/>
      <c r="K42" s="40"/>
      <c r="L42" s="40"/>
      <c r="M42" s="40"/>
    </row>
    <row r="43" spans="1:14" ht="18.75" customHeight="1">
      <c r="A43" s="92"/>
      <c r="B43" s="9" t="s">
        <v>13</v>
      </c>
      <c r="C43" s="10" t="s">
        <v>31</v>
      </c>
      <c r="D43" s="10"/>
      <c r="E43" s="39"/>
      <c r="F43" s="40"/>
      <c r="G43" s="40"/>
      <c r="H43" s="40"/>
      <c r="I43" s="40"/>
      <c r="J43" s="40"/>
      <c r="K43" s="40"/>
      <c r="L43" s="40"/>
      <c r="M43" s="40"/>
    </row>
    <row r="44" spans="1:14" ht="19.5" customHeight="1">
      <c r="A44" s="92"/>
      <c r="B44" s="9" t="s">
        <v>17</v>
      </c>
      <c r="C44" s="10" t="s">
        <v>50</v>
      </c>
      <c r="D44" s="10"/>
      <c r="E44" s="39"/>
      <c r="F44" s="40"/>
      <c r="G44" s="40"/>
      <c r="H44" s="40"/>
      <c r="I44" s="40"/>
      <c r="J44" s="40"/>
      <c r="K44" s="40"/>
      <c r="L44" s="40"/>
      <c r="M44" s="40"/>
    </row>
    <row r="45" spans="1:14" ht="19.5" customHeight="1">
      <c r="A45" s="92"/>
      <c r="B45" s="9" t="s">
        <v>19</v>
      </c>
      <c r="C45" s="10" t="s">
        <v>51</v>
      </c>
      <c r="D45" s="10"/>
      <c r="E45" s="39"/>
      <c r="F45" s="40"/>
      <c r="G45" s="40"/>
      <c r="H45" s="40"/>
      <c r="I45" s="40"/>
      <c r="J45" s="40"/>
      <c r="K45" s="40"/>
      <c r="L45" s="40"/>
      <c r="M45" s="40"/>
    </row>
    <row r="46" spans="1:14" ht="21.75" customHeight="1">
      <c r="A46" s="92"/>
      <c r="B46" s="9" t="s">
        <v>20</v>
      </c>
      <c r="C46" s="10" t="s">
        <v>52</v>
      </c>
      <c r="D46" s="10"/>
      <c r="E46" s="39"/>
      <c r="F46" s="40"/>
      <c r="G46" s="40"/>
      <c r="H46" s="40"/>
      <c r="I46" s="40"/>
      <c r="J46" s="40"/>
      <c r="K46" s="40"/>
      <c r="L46" s="40"/>
      <c r="M46" s="40"/>
    </row>
    <row r="47" spans="1:14" ht="22.5" customHeight="1" thickBot="1">
      <c r="A47" s="96"/>
      <c r="B47" s="42" t="s">
        <v>22</v>
      </c>
      <c r="C47" s="43" t="s">
        <v>53</v>
      </c>
      <c r="D47" s="43"/>
      <c r="E47" s="44"/>
      <c r="F47" s="45"/>
      <c r="G47" s="45"/>
      <c r="H47" s="45"/>
      <c r="I47" s="45"/>
      <c r="J47" s="45"/>
      <c r="K47" s="45"/>
      <c r="L47" s="45"/>
      <c r="M47" s="45"/>
    </row>
    <row r="48" spans="1:14" ht="36.75" customHeight="1" thickBot="1">
      <c r="A48" s="46"/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8.5" customHeight="1">
      <c r="A49" s="35">
        <v>14</v>
      </c>
      <c r="B49" s="89" t="s">
        <v>54</v>
      </c>
      <c r="C49" s="90"/>
      <c r="D49" s="36"/>
      <c r="E49" s="49"/>
      <c r="F49" s="50"/>
      <c r="G49" s="49"/>
      <c r="H49" s="50"/>
      <c r="I49" s="49"/>
      <c r="J49" s="50"/>
      <c r="K49" s="49"/>
      <c r="L49" s="50"/>
      <c r="M49" s="49"/>
    </row>
    <row r="50" spans="1:13" ht="19.5" customHeight="1">
      <c r="A50" s="91"/>
      <c r="B50" s="9" t="s">
        <v>9</v>
      </c>
      <c r="C50" s="10" t="s">
        <v>55</v>
      </c>
      <c r="D50" s="10"/>
      <c r="E50" s="11"/>
      <c r="F50" s="51"/>
      <c r="G50" s="11"/>
      <c r="H50" s="51"/>
      <c r="I50" s="11"/>
      <c r="J50" s="51"/>
      <c r="K50" s="11"/>
      <c r="L50" s="51"/>
      <c r="M50" s="11"/>
    </row>
    <row r="51" spans="1:13" ht="21" customHeight="1">
      <c r="A51" s="92"/>
      <c r="B51" s="9" t="s">
        <v>11</v>
      </c>
      <c r="C51" s="10" t="s">
        <v>56</v>
      </c>
      <c r="D51" s="10"/>
      <c r="E51" s="11"/>
      <c r="F51" s="51"/>
      <c r="G51" s="11"/>
      <c r="H51" s="51"/>
      <c r="I51" s="11"/>
      <c r="J51" s="51"/>
      <c r="K51" s="11"/>
      <c r="L51" s="51"/>
      <c r="M51" s="11"/>
    </row>
    <row r="52" spans="1:13" ht="21" customHeight="1">
      <c r="A52" s="92"/>
      <c r="B52" s="9" t="s">
        <v>13</v>
      </c>
      <c r="C52" s="10" t="s">
        <v>57</v>
      </c>
      <c r="D52" s="10"/>
      <c r="E52" s="11"/>
      <c r="F52" s="51"/>
      <c r="G52" s="11"/>
      <c r="H52" s="51"/>
      <c r="I52" s="11"/>
      <c r="J52" s="51"/>
      <c r="K52" s="11"/>
      <c r="L52" s="51"/>
      <c r="M52" s="11"/>
    </row>
    <row r="53" spans="1:13" ht="20.25" customHeight="1">
      <c r="A53" s="92"/>
      <c r="B53" s="9" t="s">
        <v>17</v>
      </c>
      <c r="C53" s="10" t="s">
        <v>58</v>
      </c>
      <c r="D53" s="10"/>
      <c r="E53" s="11"/>
      <c r="F53" s="51"/>
      <c r="G53" s="11"/>
      <c r="H53" s="51"/>
      <c r="I53" s="11"/>
      <c r="J53" s="51"/>
      <c r="K53" s="11"/>
      <c r="L53" s="51"/>
      <c r="M53" s="11"/>
    </row>
    <row r="54" spans="1:13" ht="18.75" customHeight="1">
      <c r="A54" s="93"/>
      <c r="B54" s="9" t="s">
        <v>19</v>
      </c>
      <c r="C54" s="10" t="s">
        <v>59</v>
      </c>
      <c r="D54" s="10"/>
      <c r="E54" s="11"/>
      <c r="F54" s="51"/>
      <c r="G54" s="11"/>
      <c r="H54" s="51"/>
      <c r="I54" s="11"/>
      <c r="J54" s="51"/>
      <c r="K54" s="11"/>
      <c r="L54" s="51"/>
      <c r="M54" s="11"/>
    </row>
    <row r="55" spans="1:13" ht="24.95" customHeight="1">
      <c r="A55" s="20">
        <v>15</v>
      </c>
      <c r="B55" s="84" t="s">
        <v>60</v>
      </c>
      <c r="C55" s="85"/>
      <c r="D55" s="29"/>
      <c r="E55" s="11"/>
      <c r="F55" s="51"/>
      <c r="G55" s="11"/>
      <c r="H55" s="51"/>
      <c r="I55" s="11"/>
      <c r="J55" s="51"/>
      <c r="K55" s="11"/>
      <c r="L55" s="51"/>
      <c r="M55" s="11"/>
    </row>
    <row r="56" spans="1:13" ht="21.75" customHeight="1">
      <c r="A56" s="91"/>
      <c r="B56" s="9" t="s">
        <v>9</v>
      </c>
      <c r="C56" s="10" t="s">
        <v>61</v>
      </c>
      <c r="D56" s="10"/>
      <c r="E56" s="11"/>
      <c r="F56" s="51"/>
      <c r="G56" s="11"/>
      <c r="H56" s="51"/>
      <c r="I56" s="11"/>
      <c r="J56" s="51"/>
      <c r="K56" s="11"/>
      <c r="L56" s="51"/>
      <c r="M56" s="11"/>
    </row>
    <row r="57" spans="1:13" ht="21.75" customHeight="1">
      <c r="A57" s="92"/>
      <c r="B57" s="9" t="s">
        <v>11</v>
      </c>
      <c r="C57" s="10" t="s">
        <v>62</v>
      </c>
      <c r="D57" s="10"/>
      <c r="E57" s="11"/>
      <c r="F57" s="51"/>
      <c r="G57" s="11"/>
      <c r="H57" s="51"/>
      <c r="I57" s="11"/>
      <c r="J57" s="51"/>
      <c r="K57" s="11"/>
      <c r="L57" s="51"/>
      <c r="M57" s="11"/>
    </row>
    <row r="58" spans="1:13" ht="20.25" customHeight="1">
      <c r="A58" s="92"/>
      <c r="B58" s="9" t="s">
        <v>13</v>
      </c>
      <c r="C58" s="10" t="s">
        <v>53</v>
      </c>
      <c r="D58" s="10"/>
      <c r="E58" s="11"/>
      <c r="F58" s="51"/>
      <c r="G58" s="11"/>
      <c r="H58" s="51"/>
      <c r="I58" s="11"/>
      <c r="J58" s="51"/>
      <c r="K58" s="11"/>
      <c r="L58" s="51"/>
      <c r="M58" s="11"/>
    </row>
    <row r="59" spans="1:13" ht="21" customHeight="1">
      <c r="A59" s="92"/>
      <c r="B59" s="9" t="s">
        <v>17</v>
      </c>
      <c r="C59" s="10" t="s">
        <v>50</v>
      </c>
      <c r="D59" s="10"/>
      <c r="E59" s="11"/>
      <c r="F59" s="51"/>
      <c r="G59" s="11"/>
      <c r="H59" s="51"/>
      <c r="I59" s="11"/>
      <c r="J59" s="51"/>
      <c r="K59" s="11"/>
      <c r="L59" s="51"/>
      <c r="M59" s="11"/>
    </row>
    <row r="60" spans="1:13" ht="20.25" customHeight="1">
      <c r="A60" s="92"/>
      <c r="B60" s="9" t="s">
        <v>19</v>
      </c>
      <c r="C60" s="10" t="s">
        <v>52</v>
      </c>
      <c r="D60" s="10"/>
      <c r="E60" s="11"/>
      <c r="F60" s="51"/>
      <c r="G60" s="11"/>
      <c r="H60" s="51"/>
      <c r="I60" s="11"/>
      <c r="J60" s="51"/>
      <c r="K60" s="11"/>
      <c r="L60" s="51"/>
      <c r="M60" s="11"/>
    </row>
    <row r="61" spans="1:13" ht="21" customHeight="1">
      <c r="A61" s="92"/>
      <c r="B61" s="9" t="s">
        <v>20</v>
      </c>
      <c r="C61" s="10" t="s">
        <v>49</v>
      </c>
      <c r="D61" s="10"/>
      <c r="E61" s="11"/>
      <c r="F61" s="51"/>
      <c r="G61" s="11"/>
      <c r="H61" s="51"/>
      <c r="I61" s="11"/>
      <c r="J61" s="51"/>
      <c r="K61" s="11"/>
      <c r="L61" s="51"/>
      <c r="M61" s="11"/>
    </row>
    <row r="62" spans="1:13" ht="21.75" customHeight="1" thickBot="1">
      <c r="A62" s="96"/>
      <c r="B62" s="42" t="s">
        <v>22</v>
      </c>
      <c r="C62" s="43" t="s">
        <v>31</v>
      </c>
      <c r="D62" s="43"/>
      <c r="E62" s="52"/>
      <c r="F62" s="53"/>
      <c r="G62" s="52"/>
      <c r="H62" s="53"/>
      <c r="I62" s="52"/>
      <c r="J62" s="53"/>
      <c r="K62" s="52"/>
      <c r="L62" s="53"/>
      <c r="M62" s="52"/>
    </row>
  </sheetData>
  <mergeCells count="27"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34:A35"/>
    <mergeCell ref="A10:A17"/>
    <mergeCell ref="B18:C18"/>
    <mergeCell ref="B19:C19"/>
    <mergeCell ref="B20:C20"/>
    <mergeCell ref="A21:A25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1</vt:lpstr>
      <vt:lpstr>WPF</vt:lpstr>
      <vt:lpstr>WPF!Obszar_wydruku</vt:lpstr>
      <vt:lpstr>WPF!Tytuły_wydruku</vt:lpstr>
      <vt:lpstr>'Zał.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SzymczykDamian</cp:lastModifiedBy>
  <cp:lastPrinted>2012-01-30T10:20:08Z</cp:lastPrinted>
  <dcterms:created xsi:type="dcterms:W3CDTF">2010-07-09T09:57:58Z</dcterms:created>
  <dcterms:modified xsi:type="dcterms:W3CDTF">2012-04-04T10:30:02Z</dcterms:modified>
</cp:coreProperties>
</file>