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95" windowWidth="19095" windowHeight="11640" tabRatio="937"/>
  </bookViews>
  <sheets>
    <sheet name="duże gminy" sheetId="2" r:id="rId1"/>
    <sheet name="Arkusz1" sheetId="12" r:id="rId2"/>
  </sheets>
  <calcPr calcId="125725"/>
</workbook>
</file>

<file path=xl/calcChain.xml><?xml version="1.0" encoding="utf-8"?>
<calcChain xmlns="http://schemas.openxmlformats.org/spreadsheetml/2006/main">
  <c r="M26" i="2"/>
  <c r="N26"/>
  <c r="N91"/>
  <c r="M91"/>
  <c r="AF7"/>
  <c r="AF8" s="1"/>
  <c r="AF9" s="1"/>
  <c r="AF10" s="1"/>
  <c r="AF11" s="1"/>
  <c r="AF12" s="1"/>
  <c r="AF13" s="1"/>
  <c r="AF14" s="1"/>
  <c r="AF15" s="1"/>
  <c r="AF16" s="1"/>
  <c r="AF17" s="1"/>
  <c r="AF18" s="1"/>
  <c r="AF19" s="1"/>
  <c r="AF23" s="1"/>
  <c r="AF41" s="1"/>
  <c r="O10"/>
  <c r="Q10"/>
  <c r="AE10" s="1"/>
  <c r="O18"/>
  <c r="Q18"/>
  <c r="AE18" s="1"/>
  <c r="O8"/>
  <c r="Q8"/>
  <c r="AE8"/>
  <c r="O7"/>
  <c r="Q7"/>
  <c r="AE7" s="1"/>
  <c r="O17"/>
  <c r="Q17"/>
  <c r="AE17" s="1"/>
  <c r="O11"/>
  <c r="Q11"/>
  <c r="AE11" s="1"/>
  <c r="O23"/>
  <c r="Q23"/>
  <c r="AE23"/>
  <c r="O41"/>
  <c r="Q41"/>
  <c r="AE41" s="1"/>
  <c r="O12"/>
  <c r="Q12"/>
  <c r="AE12" s="1"/>
  <c r="O9"/>
  <c r="Q9"/>
  <c r="AE9" s="1"/>
  <c r="O16"/>
  <c r="Q16"/>
  <c r="AE16"/>
  <c r="O19"/>
  <c r="Q19"/>
  <c r="AE19" s="1"/>
  <c r="O15"/>
  <c r="Q15"/>
  <c r="AE15" s="1"/>
  <c r="O13"/>
  <c r="Q13"/>
  <c r="AE13" s="1"/>
  <c r="O14"/>
  <c r="Q14"/>
  <c r="AE14"/>
  <c r="T16"/>
  <c r="T23"/>
  <c r="T19"/>
  <c r="T15"/>
  <c r="T13"/>
  <c r="T9"/>
  <c r="T41"/>
  <c r="T17"/>
  <c r="T8"/>
  <c r="T10"/>
  <c r="T14"/>
  <c r="T12"/>
  <c r="T11"/>
  <c r="T7"/>
  <c r="T18"/>
</calcChain>
</file>

<file path=xl/sharedStrings.xml><?xml version="1.0" encoding="utf-8"?>
<sst xmlns="http://schemas.openxmlformats.org/spreadsheetml/2006/main" count="423" uniqueCount="305">
  <si>
    <t>Przebudowa z remontem Szkoły Podstawowej nr 38 przy ul. Sikorskiego 56 w Częstochowie</t>
  </si>
  <si>
    <t>Miasto Bytom</t>
  </si>
  <si>
    <t>WND-RPSL.08.02.00-00-199/08</t>
  </si>
  <si>
    <t>Budowa szkolnej hali widowiskowo-sportowej przy Zespole Szkół nr 3 w Bytomiu, ul. Konstytucji 20</t>
  </si>
  <si>
    <t>Miasto Katowice</t>
  </si>
  <si>
    <t>WND-RPSL.08.02.00-00-213/08</t>
  </si>
  <si>
    <t>Rozbudowa bazy dydaktyczno-wychowawczej i szkoleniowej, a także wyrównanie szans na pobieranie nauki w Zespole Szkół Poligraficzno-Mechanicznych w Katowicach</t>
  </si>
  <si>
    <t>WND-RPSL.08.02.00-00-002/08</t>
  </si>
  <si>
    <t>Adaptacja budynku byłego internatu na potrzeby Szkoły Specjalnej wraz modernizacją istniejącej stołówki do wymagań HACCP w Zawierciu ul. Rataja 29a.</t>
  </si>
  <si>
    <t>Gmina Miejska Żory</t>
  </si>
  <si>
    <t>WND-RPSL.08.02.00-00-207/08</t>
  </si>
  <si>
    <t>Rozbudowa i modernizacja Szkoły Muzycznej w Żorach</t>
  </si>
  <si>
    <t>Gmina Miasto Mysłowice</t>
  </si>
  <si>
    <t>WND-RPSL.08.02.00-00-229/08</t>
  </si>
  <si>
    <t>Przebudowa i adaptacja budynku Gimnazjum nr 1 na potrzeby Zespołu Szkół Ponadgimnazjalnych nr 3 w Mysłowicach</t>
  </si>
  <si>
    <t>WND-RPSL.08.02.00-00-061/08</t>
  </si>
  <si>
    <t>Przebudowa i rozbudowa budynku Zespołu Szkół Specjalnych Nr 3 im. Św. Łukasza w Rudzie Śląskiej</t>
  </si>
  <si>
    <t>WND-RPSL.08.02.00-00-123/08</t>
  </si>
  <si>
    <t>Budowa sali gimnastycznej przy Szkole Podstawowej Nr 9 przy ul. Piłsudskiego 47 w Bielsku-Białej</t>
  </si>
  <si>
    <t>WND-RPSL.08.02.00-00-008/08</t>
  </si>
  <si>
    <t>Modernizacja infrastruktury Zespołu Szkół Specjalnych nr 4 w Sosnowcu- rozszerzenie oferty rehabilitacyjno-dydaktycznej</t>
  </si>
  <si>
    <t>WND-RPSL.08.02.00-00-234/08</t>
  </si>
  <si>
    <t>Budowa kompleksu boisk z ogrodzeniem dla Szkoły Podstawowej Nr 44 w Katowicach</t>
  </si>
  <si>
    <t>Gmina Zawiercie</t>
  </si>
  <si>
    <t>WND-RPSL.08.02.00-00-134/08</t>
  </si>
  <si>
    <t>Zwiększenie oferty edukacyjno - wychowawczej poprzez budowę przedszkola integracyjnego nr 3 w Zawierciu</t>
  </si>
  <si>
    <t>Polski Związek Niewidomych Okręg Śląski</t>
  </si>
  <si>
    <t>WND-RPSL.08.02.00-00-069/08</t>
  </si>
  <si>
    <t>Modernizacja i rozbudowa infrastruktury sportowej przy Specjalnym Ośrodku Szkolno-Wychowawczym dla Młodzieży Niewidomej i Słabowidzącej w Chorzowie</t>
  </si>
  <si>
    <t>Miasto Jaworzno</t>
  </si>
  <si>
    <t>WND-RPSL.08.02.00-00-217/08</t>
  </si>
  <si>
    <t>Szkoła przyjazna uczniom - remont i rozbudowa zaplecza do nauki w zakresie gastronomiczno-hotelarskim w ZSP nr 4 w Jaworznie</t>
  </si>
  <si>
    <t>Miasto Gliwice</t>
  </si>
  <si>
    <t>WND-RPSL.08.02.00-00-166/08</t>
  </si>
  <si>
    <t>W przyszłość z klasą - utworzenie sieci nowoczesnych pracowni przedmiotowych i specjalistycznych w gliwickich placówkach kształcenia ponadgimnazjalnego</t>
  </si>
  <si>
    <t>WND-RPSL.08.02.00-00-082/08</t>
  </si>
  <si>
    <t>Utworzenie pracowni szkolnictwa zawodowego w szkołach ponadgimnazjalnych Powiatu Pszczyńskiego</t>
  </si>
  <si>
    <t>WND-RPSL.08.02.00-00-180/08</t>
  </si>
  <si>
    <t>Remont internatu, kuchni i stołówki w Specjalnym Ośrodku Szkolno - Wychowawczym w Tarnowskich Górach</t>
  </si>
  <si>
    <t>WND-RPSL.08.02.00-00-209/08</t>
  </si>
  <si>
    <t>Wyrównywanie szans edukacyjnych poprzez budowę przedszkola w dzielnicy Rogoźna w Żorach</t>
  </si>
  <si>
    <t>WND-RPSL.08.02.00-00-042/08</t>
  </si>
  <si>
    <t>Wyposażenie pracowni do nauki przedmiotów matematyczno - przyrodniczych oraz języków obcych w szkołach miasta Tychy</t>
  </si>
  <si>
    <t>Gmina Pszczyna</t>
  </si>
  <si>
    <t>WND-RPSL.08.02.00-00-003/08</t>
  </si>
  <si>
    <t>Modernizacja Zespołu Szkolno-Przedszkolnego w Piasku wraz z budową segmentu D</t>
  </si>
  <si>
    <t>Gmina Miasto Sosnowiec</t>
  </si>
  <si>
    <t>WND-RPSL.08.02.00-00-039/08</t>
  </si>
  <si>
    <t>Modernizacja istniejącego obiektu i terenu w Zespole Szkół Muzycznych ul. Wawel 2</t>
  </si>
  <si>
    <t>WND-RPSL.08.02.00-00-110/08</t>
  </si>
  <si>
    <t>Bliżej sportu - budowa kompleksu lekkoatletycznego przy Zespole Szkół Ogólnokształcących Mistrzostwa Sportowego w Raciborzu</t>
  </si>
  <si>
    <t>WND-RPSL.08.02.00-00-184/08</t>
  </si>
  <si>
    <t>Nasze marzenie - nowe boisko - przebudowa boisk szkolnych i urządzeń sportowych ZSO Nr 3 w Sosnowcu, ul. Piłsudskiego 114</t>
  </si>
  <si>
    <t>Chorzów- miasto na prawach powiatu</t>
  </si>
  <si>
    <t>WND-RPSL.08.02.00-00-172/08</t>
  </si>
  <si>
    <t>Pracownia mechatroniki w Zespole Szkół Technicznych  i Ogólnokształcąych Nr 3 w Chorzowie</t>
  </si>
  <si>
    <t>WND-RPSL.08.02.00-00-212/08</t>
  </si>
  <si>
    <t>Adaptacja pomieszczeń na salę zajęć ruchowych dla dzieci w Miejskim Przedszkolu Nr 5 w Katowicach</t>
  </si>
  <si>
    <t>WND-RPSL.08.02.00-00-202/08</t>
  </si>
  <si>
    <t>Przebudowa basenu szkolnego przy Szkole Podstawowej nr 28 w Bytomiu, ul. Armii Krajowej 40</t>
  </si>
  <si>
    <t>WND-RPSL.08.02.00-00-079/08</t>
  </si>
  <si>
    <t>Przebudowa i doposażenie warsztatów Zespołu Szkół nr 5 w Tychach szansą na rozwój szkolnictwa zawodowego</t>
  </si>
  <si>
    <t>WND-RPSL.08.02.00-00-200/08</t>
  </si>
  <si>
    <t>Nadbudowa sali baletowej w Ogólnokształcącej Szkole Baletowej w Bytomiu ul. Jagiellońska 23</t>
  </si>
  <si>
    <t>WND-RPSL.08.02.00-00-225/08</t>
  </si>
  <si>
    <t>Pracownia multimedialna ze studiem nagrań - realizacja innowacji pedagogicznych w II LO w Mysłowicach</t>
  </si>
  <si>
    <t>Zespół Szkół Technicznych w Rybniku</t>
  </si>
  <si>
    <t>WND-RPSL.08.02.00-00-140/08</t>
  </si>
  <si>
    <t>Dostosowanie oferty edukacyjnej do potrzeb rynku pracy poprzez uruchomienie pracowni mechatroniki w Zespole Szkół Technicznych w Rybniku</t>
  </si>
  <si>
    <t>WND-RPSL.08.02.00-00-189/08</t>
  </si>
  <si>
    <t>Odnowa i rozbudowa bazy sportowej na potrzeby placówek edukacyjnych - budowa sali gimnastycznej i modernizacja budynku Gimnazjum nr 2 w Rybniku</t>
  </si>
  <si>
    <t>WND-RPSL.08.02.00-00-179/08</t>
  </si>
  <si>
    <t>Modernizacja drogą do mistrzostwa w pracy w Zespole Szkół Gastronomiczno- Hotelarskich w Tarnowskich Górach</t>
  </si>
  <si>
    <t>WND-RPSL.08.02.00-00-205/08</t>
  </si>
  <si>
    <t>Budowa szkolnej hali widowiskowo-sportowej przy Szkole Podstawowej nr 43 w Bytomiu, ul. Suchogórska 98</t>
  </si>
  <si>
    <t>WND-RPSL.08.02.00-00-190/08</t>
  </si>
  <si>
    <t>Rozbudowa infrastruktury społecznej na potrzeby dzielnicy Paruszowiec - Piaski - budowa przedszkola i świetlicy środowiskowej</t>
  </si>
  <si>
    <t>Gmina Zabrze</t>
  </si>
  <si>
    <t>WND-RPSL.08.02.00-00-192/08</t>
  </si>
  <si>
    <t>Budowa sali gimnastycznej z zapleczem socjalnym i łącznikiem przy Szkole Podstawowej nr 15 przy ul. Czołgistów 1 w Zabrzu</t>
  </si>
  <si>
    <t>WND-RPSL.08.02.00-00-191/08</t>
  </si>
  <si>
    <t>Odnowa i rozbudowa bazy sportowej na potrzeby placówek edukacyjnych - budowa sali gimnastycznej i modernizacja budynku Zespołu Szkół Ogólnokształcących w Rybniku</t>
  </si>
  <si>
    <t>WND-RPSL.08.02.00-00-060/08</t>
  </si>
  <si>
    <t>Przebudowa budynku Zespołu Szkół Specjalnych Nr 2 przy ul. Magazynowej 35a w Rudzie Śląskiej</t>
  </si>
  <si>
    <t>WND-RPSL.08.02.00-00-160/08</t>
  </si>
  <si>
    <t>Budowa multimedialnych pracowni przedmiotów ścisłych w placówkach oświatowych na terenie Gminy Zabrze</t>
  </si>
  <si>
    <t>WND-RPSL.08.02.00-00-083/08</t>
  </si>
  <si>
    <t>Rozbudowa i modernizacja budynku basenu Zespołu Szkół Rolniczych</t>
  </si>
  <si>
    <t>WND-RPSL.08.02.00-00-228/08</t>
  </si>
  <si>
    <t>Pracownia medialno - językowa dla gimnazjum dwujęzycznego i liceum z klasą dwujęzyczną w Mysłowicach</t>
  </si>
  <si>
    <t>WND-RPSL.08.02.00-00-164/08</t>
  </si>
  <si>
    <t>Równe szanse, lepszy start - modernizacja warsztatów szkolnych i zaplecza dydaktycznego z przystosowaniem dla potrzeb uczniów niepełnosprawnych w Zespole Szkół Ekonomiczno-Usługowych w Gliwicach</t>
  </si>
  <si>
    <t>WND-RPSL.08.02.00-00-162/08</t>
  </si>
  <si>
    <t>Budowa multimedialnych pracowni językowych w gimnazjach na terenie Gminy Zabrze</t>
  </si>
  <si>
    <t>WND-RPSL.08.02.00-00-182/08</t>
  </si>
  <si>
    <t>Przebudowa boisk szkolnych i urządzeń sportowych przy Zespole Szkół Projektowania i Stylizacji Ubioru w Sosnowcu, ul. Gen. Grota Roweckiego 64</t>
  </si>
  <si>
    <t>WND-RPSL.08.02.00-00-080/08</t>
  </si>
  <si>
    <t>Inwestycja w muzykę - przebudowa Zespołu Szkół Muzycznych w Tychach</t>
  </si>
  <si>
    <t>WND-RPSL.08.02.00-00-051/08</t>
  </si>
  <si>
    <t>Przebudowa z rozbudową i remontem budynku Gimnazjum nr 9 przy ul. Jana III Sobieskiego 15 w Częstochowie</t>
  </si>
  <si>
    <t>WND-RPSL.08.02.00-00-227/08</t>
  </si>
  <si>
    <t>Rozbudowa i modernizacja przyszkolnej infrastruktury sportowej w Mysłowicach</t>
  </si>
  <si>
    <t>WND-RPSL.08.02.00-00-168/08</t>
  </si>
  <si>
    <t>Modernizacja kompleksu sportowego przy Zespole Szkół Ponadgimnazjalnych im. Unii Europejskiej w Gliwicach</t>
  </si>
  <si>
    <t>WND-RPSL.08.02.00-00-133/08</t>
  </si>
  <si>
    <t>Poprawa jakości przyszkolnej infrastruktury sportowej w Zawierciu</t>
  </si>
  <si>
    <t>WND-RPSL.08.02.00-00-203/08</t>
  </si>
  <si>
    <t>Przebudowa boiska szkolnego wielofunkcyjnego w Zespole Szkół Ogólnokształcących nr 3 w Bytomiu, ul. Powstańców Śląskich 2</t>
  </si>
  <si>
    <t>WND-RPSL.08.02.00-00-029/08</t>
  </si>
  <si>
    <t>Nowoczesne laboratorium chemiczno-fizyczne w Gimnazjum nr 13 w Rudzie Śląskiej szansą poprawy jakości kształcenia oraz rozwoju zainteresowań młodzieży</t>
  </si>
  <si>
    <t>WND-RPSL.08.02.00-00-226/08</t>
  </si>
  <si>
    <t>System Wspomagania Zarządzania Oświatą w Mieście Mysłowice</t>
  </si>
  <si>
    <t>WND-RPSL.08.02.00-00-124/08</t>
  </si>
  <si>
    <t>Budowa Gimnazjum nr 15 z salą gimnastyczną i zapleczem w Bielsku-Białej</t>
  </si>
  <si>
    <t>Liceum Ogólnokształcące im. J.F. Kennedy'ego</t>
  </si>
  <si>
    <t>WND-RPSL.08.02.00-00-211/08</t>
  </si>
  <si>
    <t>Budowa oraz wyposażenie nowoczesnej szkoły podstawowej, gimnazjum i liceum w Katowicach, jako zespołu szkół poprawiającego jakość i dostępność kształcenia w województwie śląskim.</t>
  </si>
  <si>
    <t>WND-RPSL.08.02.00-00-102/08</t>
  </si>
  <si>
    <t>Rozbudowa krytej pływalni w ZS nr 6 w Jastrzębiu Zdroju</t>
  </si>
  <si>
    <t>WND-RPSL.08.02.00-00-183/08</t>
  </si>
  <si>
    <t>Jest boisko - jest wszystko - przebudowa boisk szkolnych i urządzeń sportowych przy ZSO Nr 15 w Sosnowcu, Pl. Waldemara Zillingera 1</t>
  </si>
  <si>
    <t>WND-RPSL.08.02.00-00-087/08</t>
  </si>
  <si>
    <t>Przebudowa istniejącej bazy sportowej przy Miejskim Gimnazjum nr 1 przy ul. Armii Krajowej 2 w Piekarach Śląskich</t>
  </si>
  <si>
    <t>Centralna Szkoła Państwowej Straży Pożarnej</t>
  </si>
  <si>
    <t>WND-RPSL.08.02.00-00-155/08</t>
  </si>
  <si>
    <t>Modernizacja laboratorium fizykochemii spalania i środków gaśniczych Centralnej Szkoły Państwowej Straży Pożarnej w Częstochowie</t>
  </si>
  <si>
    <t>Gmina Świętochłowice</t>
  </si>
  <si>
    <t>WND-RPSL.08.02.00-00-034/08</t>
  </si>
  <si>
    <t>Budowa hali sportowo-widowiskowej przy ZSO nr 2 w Świętochłowicach przy ul. Sudeckiej</t>
  </si>
  <si>
    <t>WND-RPSL.08.02.00-00-233/08</t>
  </si>
  <si>
    <t>Przebudowa boiska do piłki nożnej dla Szkoły Podstawowej Nr 67 z oddziałami integracyjnymi w Katowicach</t>
  </si>
  <si>
    <t>WND-RPSL.08.02.00-00-049/08</t>
  </si>
  <si>
    <t>Przebudowa i remont Szkoły Podstawowej nr 40 przy Alei Jana Pawła II nr 95 w Częstochowie</t>
  </si>
  <si>
    <t>WND-RPSL.08.02.00-00-052/08</t>
  </si>
  <si>
    <t>Przebudowa i remont Miejskiego Przedszkola nr 9 przy ul. Sabinowskiej w Częstochowie</t>
  </si>
  <si>
    <t>WND-RPSL.08.02.00-00-050/08</t>
  </si>
  <si>
    <t>Zagospodarowanie terenu przy SP nr 53 przy ul. Orkana na cele związane ze sportem i rekreacją</t>
  </si>
  <si>
    <t>Gmina Dąbrowa Górnicza</t>
  </si>
  <si>
    <t>WND-RPSL.08.02.00-00-007/08</t>
  </si>
  <si>
    <t>Przebudowa obiektów sportowych przy Zespole Szkół Sportowych w Dąbrowie Górniczej ul. Chopina 34</t>
  </si>
  <si>
    <t>WND-RPSL.08.02.00-00-178/08</t>
  </si>
  <si>
    <t>Termomodernizacja i wymiana instalacji elektrycznej w II Liceum Ogólnokształcącym im. S. Staszica w Tarnowskich Górach</t>
  </si>
  <si>
    <t>WND-RPSL.08.02.00-00-041/08</t>
  </si>
  <si>
    <t>Integracja i modernizacja systemów informatycznych wspomagających zarządzanie oświatą w publicznych szkołach i placówkach oświatowych miasta Tychy</t>
  </si>
  <si>
    <t>WND-RPSL.08.02.00-00-033/08</t>
  </si>
  <si>
    <t>Zintegrowany System Zarządzania Oświatą dla Miasta Bielska-Białej</t>
  </si>
  <si>
    <t>Ewangelickie Towarzystwo Edukacyjne</t>
  </si>
  <si>
    <t>WND-RPSL.08.02.00-00-092/08</t>
  </si>
  <si>
    <t>Gimnazjum i Liceum Ogólnokształcące ETE w Gliwicach - nowoczesnymi szkołami na miarę XXI wieku.</t>
  </si>
  <si>
    <t>WND-RPSL.08.02.00-00-101/08</t>
  </si>
  <si>
    <t>Budowa obiektów sportowych przy SP 17 w Jastrzębiu Zdroju</t>
  </si>
  <si>
    <t>WND-RPSL.08.02.00-00-107/08</t>
  </si>
  <si>
    <t>Budowa wielofunkcyjnego boiska do hokeja na trawie na terenie Gimnazjum nr 4 przy ulicy W. Janasa 11 w Tarnowskich Górach</t>
  </si>
  <si>
    <t>Lp.</t>
  </si>
  <si>
    <t>Regionalny Program Operacyjny Województwa Śląskiego
Priorytet VIII Infrastruktura edukacyjna 
Działanie 8.2. Infrastruktura placówek oświaty        
Lista projektów wybranych do dof.: dla gmin o liczbie ludności powyżej 50 tys.
Numer naboru: 08.02.00-007/08</t>
  </si>
  <si>
    <t>Powiat Pszczyński</t>
  </si>
  <si>
    <t>Wojciech Boroński</t>
  </si>
  <si>
    <t>Mariusz Skiba</t>
  </si>
  <si>
    <t>Iwona Wasieczko</t>
  </si>
  <si>
    <t>ŚREDNIA x 100%</t>
  </si>
  <si>
    <t>Ewa Domagała</t>
  </si>
  <si>
    <t>Lidia Urgacz</t>
  </si>
  <si>
    <t>Pan</t>
  </si>
  <si>
    <t>Inspektor</t>
  </si>
  <si>
    <t>Burmistrz</t>
  </si>
  <si>
    <t>Mirosław Lenk</t>
  </si>
  <si>
    <t>Prezydent</t>
  </si>
  <si>
    <t>Rafał Jasiński</t>
  </si>
  <si>
    <t>Naczelnik Wydziału Rozwoju i Wspólpracy Zagranicznej</t>
  </si>
  <si>
    <t xml:space="preserve">ul. Stefana Batorego 6 </t>
  </si>
  <si>
    <t>47-400 Racibórz</t>
  </si>
  <si>
    <t>(032) 75 50 633</t>
  </si>
  <si>
    <t>(032) 75 50 725</t>
  </si>
  <si>
    <t>rozwoj@um.raciborz.pl</t>
  </si>
  <si>
    <t>Starosta</t>
  </si>
  <si>
    <t>Tadeusz Wrona</t>
  </si>
  <si>
    <t>Kazimierz Augustyn</t>
  </si>
  <si>
    <t>Dyrektor Miejskiego Zarządu Dróg</t>
  </si>
  <si>
    <t>ul. Śląska 11/13</t>
  </si>
  <si>
    <t>42-217 Częstochowa</t>
  </si>
  <si>
    <t>0-34 3-66-43-05</t>
  </si>
  <si>
    <t>mzd@mzd.czest.pl</t>
  </si>
  <si>
    <t>Pani</t>
  </si>
  <si>
    <t>Andrzej Stania</t>
  </si>
  <si>
    <t>Joanna Sochacka</t>
  </si>
  <si>
    <t>Kierownik Zespołu Polityki Europejskiej i Pozyskiwania Funduszy</t>
  </si>
  <si>
    <t>plac Jana Pawła II 6</t>
  </si>
  <si>
    <t>41-709 Ruda Śląska</t>
  </si>
  <si>
    <t>(032) 248-62-81 w. 3300</t>
  </si>
  <si>
    <t>(032) 77-17-025</t>
  </si>
  <si>
    <t>fundusze@ruda-sl.pl</t>
  </si>
  <si>
    <t>43-300 Bielsko-Biała</t>
  </si>
  <si>
    <t>Podinspektor</t>
  </si>
  <si>
    <t>Andrzej Dziuba</t>
  </si>
  <si>
    <t>Bożena Nowak</t>
  </si>
  <si>
    <t xml:space="preserve">aleja Niepodległości 49 </t>
  </si>
  <si>
    <t>43-100 Tychy</t>
  </si>
  <si>
    <t>(032)7763904</t>
  </si>
  <si>
    <t>(032)7763935</t>
  </si>
  <si>
    <t>bozena.nowak@umtychy.pl</t>
  </si>
  <si>
    <t>Stanisław Korfanty</t>
  </si>
  <si>
    <t>Andrzej Wołowiec</t>
  </si>
  <si>
    <t xml:space="preserve">ul. Bytomska 84 </t>
  </si>
  <si>
    <t>41-940 Piekary Śląskie</t>
  </si>
  <si>
    <t>032 39 39 408</t>
  </si>
  <si>
    <t>032 287 22 69</t>
  </si>
  <si>
    <t>fundusze@piekary.pl</t>
  </si>
  <si>
    <t>Marian Janecki</t>
  </si>
  <si>
    <t>Mirosława Zarzycka</t>
  </si>
  <si>
    <t>Inspektor w Wydziale Infrastruktury Komunalnej i Inwestycji</t>
  </si>
  <si>
    <t xml:space="preserve">aleja Piłsudskiego 60 </t>
  </si>
  <si>
    <t>44-335 Jastrzębie Zrrój</t>
  </si>
  <si>
    <t>032 47-85-304</t>
  </si>
  <si>
    <t>032 47-85-350</t>
  </si>
  <si>
    <t>mzarzycka@um.jastrzebie.pl</t>
  </si>
  <si>
    <t>Arkadiusz Czech</t>
  </si>
  <si>
    <t>Barbara Kwaśnik</t>
  </si>
  <si>
    <t xml:space="preserve">ul. Rynek 4 </t>
  </si>
  <si>
    <t>42-600 Tarnowskie Góry</t>
  </si>
  <si>
    <t>fundusze@um.tgory.pl</t>
  </si>
  <si>
    <t>Adam Hajduk</t>
  </si>
  <si>
    <t>Roman Peikert</t>
  </si>
  <si>
    <t>Kierownik Referatu Inwestycji i Remontów</t>
  </si>
  <si>
    <t>ul. Klasztorna 6</t>
  </si>
  <si>
    <t>032 415 44 08, wew. 337</t>
  </si>
  <si>
    <t>032 415 87 36</t>
  </si>
  <si>
    <t>inwestycje@powiatraciborski.pl</t>
  </si>
  <si>
    <t>Kazimierz Górski</t>
  </si>
  <si>
    <t>Honorata Musialik</t>
  </si>
  <si>
    <t>aleja Zwycięstwa 20</t>
  </si>
  <si>
    <t>41-200 Sosnowiec</t>
  </si>
  <si>
    <t>(032) 296 07 21</t>
  </si>
  <si>
    <t>(032) 296 06 05</t>
  </si>
  <si>
    <t>wim.przygot@um.sosnowiec.pl</t>
  </si>
  <si>
    <t>Osoba</t>
  </si>
  <si>
    <t>Os.rep.ben.</t>
  </si>
  <si>
    <t>Funkcja</t>
  </si>
  <si>
    <t>Osoba do kontaktu</t>
  </si>
  <si>
    <t>Adres</t>
  </si>
  <si>
    <t>Miasto</t>
  </si>
  <si>
    <t>Telefon</t>
  </si>
  <si>
    <t>Fax</t>
  </si>
  <si>
    <t>E-mail</t>
  </si>
  <si>
    <t>Zbigniew Giełda</t>
  </si>
  <si>
    <t>Izabela Kania</t>
  </si>
  <si>
    <t>Naczelnik Biura Funduszy Europejskich</t>
  </si>
  <si>
    <t>plac Ratuszowy 1</t>
  </si>
  <si>
    <t>(33) 4971464</t>
  </si>
  <si>
    <t>(33) 4971723</t>
  </si>
  <si>
    <t>i.kania@um.bielsko.pl</t>
  </si>
  <si>
    <t>Marianna Waszkielis</t>
  </si>
  <si>
    <t>(032) 296 07 34</t>
  </si>
  <si>
    <t xml:space="preserve">Artur Maligłówka </t>
  </si>
  <si>
    <t>Wicestarosta</t>
  </si>
  <si>
    <t xml:space="preserve">Jarosław Wasążnik </t>
  </si>
  <si>
    <t>Podinspektor w Biurze Strategii i Funduszy Zewnętrznych</t>
  </si>
  <si>
    <t>ul. Karłuszowiec 5</t>
  </si>
  <si>
    <t>32-381-37-63</t>
  </si>
  <si>
    <t>32/381-37-88</t>
  </si>
  <si>
    <t>biznes@tarnogorski.pl</t>
  </si>
  <si>
    <t xml:space="preserve">Ewa Ryszka </t>
  </si>
  <si>
    <t xml:space="preserve">Zastępca Prezydenta </t>
  </si>
  <si>
    <t xml:space="preserve">Mateusz Motyka </t>
  </si>
  <si>
    <t>Naczelnik Wydziału Rozwoju, Promocji Gospodarczej i Integracji Europejskiej</t>
  </si>
  <si>
    <t>ul. Chrobrego 2</t>
  </si>
  <si>
    <t xml:space="preserve">44-200 Rybnik </t>
  </si>
  <si>
    <t xml:space="preserve">gospodarka@um.rybnik.pl
</t>
  </si>
  <si>
    <t>Roman Pakuła</t>
  </si>
  <si>
    <t>Tomasz Tosza</t>
  </si>
  <si>
    <t>Mucha</t>
  </si>
  <si>
    <t>Wnioskodawca</t>
  </si>
  <si>
    <t>Tytuł projektu</t>
  </si>
  <si>
    <t>Numer wniosku</t>
  </si>
  <si>
    <t>Wnioskowane dofinansowanie [PLN]</t>
  </si>
  <si>
    <t>Koszt całkowity [PLN]</t>
  </si>
  <si>
    <t>% z możliwych do uzyskania pkt.</t>
  </si>
  <si>
    <t>Razem</t>
  </si>
  <si>
    <t>Średnia ocena zbiorcza uzyskana przez projekt</t>
  </si>
  <si>
    <t>ilość wniosków objętych dofinansowaniem</t>
  </si>
  <si>
    <t>alokacja 105 672 000 PLN
40% - 42 268 800,00
13 projektów pełną kwotę - 40 126 726,40</t>
  </si>
  <si>
    <t>Lista rezerwowa projektów:</t>
  </si>
  <si>
    <t>Wnioski wybrane do dofinansowania:</t>
  </si>
  <si>
    <t>Poziom dofinansowania (%)</t>
  </si>
  <si>
    <t>Lista projektów wybranych do dofinansowania oraz lista projektów rezerwowych</t>
  </si>
  <si>
    <t>Gmina Sosnowiec</t>
  </si>
  <si>
    <t>Gmina Piekary Śląskie</t>
  </si>
  <si>
    <t>Gmina Tarnowskie Góry</t>
  </si>
  <si>
    <t>Miasto Rybnik</t>
  </si>
  <si>
    <t>Miasto Bielsko-Biała</t>
  </si>
  <si>
    <t>Zastępca Prezydenta Miasto</t>
  </si>
  <si>
    <t>Miasto Jastrzębie Zdrój</t>
  </si>
  <si>
    <t>Miasto Ruda Śląska</t>
  </si>
  <si>
    <t>Miasto Tychy</t>
  </si>
  <si>
    <t>Naczelnik Wydziału Rozwoju Miasto i Funduszy Europejskich</t>
  </si>
  <si>
    <t>p.o. Kierownika Biura Strategii i Rozwoju Miasto</t>
  </si>
  <si>
    <t>Powiat Tarnogórski</t>
  </si>
  <si>
    <t>Powiat Zawierciański</t>
  </si>
  <si>
    <t>Chorzów - miasto na prawach powiatu</t>
  </si>
  <si>
    <t>WND-RPSL.08.02.00-00-170/08</t>
  </si>
  <si>
    <t>Budowa sali gimnastycznej przy Szkole Podstawowej nr 1 im. J.Korczaka w Chorzowie</t>
  </si>
  <si>
    <t>Gmina Miasto Częstochowa</t>
  </si>
  <si>
    <t>WND-RPSL.08.02.00-00-047/08</t>
  </si>
  <si>
    <t>Województwo Śląskie - Wydział Edukacji i Nauki</t>
  </si>
  <si>
    <r>
      <t xml:space="preserve">Proponowane obniżone dofinansowanie dla Powiatu Raciborskiego 
</t>
    </r>
    <r>
      <rPr>
        <b/>
        <sz val="10"/>
        <rFont val="Times New Roman"/>
        <family val="1"/>
        <charset val="238"/>
      </rPr>
      <t>2 142 073,60 PLN</t>
    </r>
  </si>
  <si>
    <t>Załacznik  nr 2 do uchwały nr 482/126/IV/2012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</si>
</sst>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39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Verdana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10" applyNumberFormat="0" applyAlignment="0" applyProtection="0"/>
    <xf numFmtId="0" fontId="20" fillId="29" borderId="11" applyNumberFormat="0" applyAlignment="0" applyProtection="0"/>
    <xf numFmtId="0" fontId="21" fillId="30" borderId="0" applyNumberFormat="0" applyBorder="0" applyAlignment="0" applyProtection="0"/>
    <xf numFmtId="0" fontId="22" fillId="0" borderId="12" applyNumberFormat="0" applyFill="0" applyAlignment="0" applyProtection="0"/>
    <xf numFmtId="0" fontId="23" fillId="31" borderId="13" applyNumberFormat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28" fillId="29" borderId="10" applyNumberFormat="0" applyAlignment="0" applyProtection="0"/>
    <xf numFmtId="0" fontId="29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33" borderId="18" applyNumberFormat="0" applyFont="0" applyAlignment="0" applyProtection="0"/>
    <xf numFmtId="0" fontId="33" fillId="34" borderId="0" applyNumberFormat="0" applyBorder="0" applyAlignment="0" applyProtection="0"/>
  </cellStyleXfs>
  <cellXfs count="137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Border="1"/>
    <xf numFmtId="0" fontId="4" fillId="2" borderId="0" xfId="0" applyFont="1" applyFill="1" applyBorder="1"/>
    <xf numFmtId="0" fontId="4" fillId="2" borderId="0" xfId="0" applyFont="1" applyFill="1"/>
    <xf numFmtId="0" fontId="6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1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6" fillId="2" borderId="2" xfId="1" applyFont="1" applyFill="1" applyBorder="1" applyAlignment="1">
      <alignment wrapText="1"/>
    </xf>
    <xf numFmtId="4" fontId="7" fillId="2" borderId="2" xfId="0" applyNumberFormat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right" wrapText="1"/>
    </xf>
    <xf numFmtId="0" fontId="6" fillId="2" borderId="2" xfId="1" applyFont="1" applyFill="1" applyBorder="1" applyAlignment="1">
      <alignment horizontal="right" wrapText="1"/>
    </xf>
    <xf numFmtId="164" fontId="6" fillId="2" borderId="2" xfId="1" applyNumberFormat="1" applyFont="1" applyFill="1" applyBorder="1" applyAlignment="1">
      <alignment horizontal="right" wrapText="1"/>
    </xf>
    <xf numFmtId="1" fontId="6" fillId="2" borderId="2" xfId="1" applyNumberFormat="1" applyFont="1" applyFill="1" applyBorder="1" applyAlignment="1">
      <alignment horizontal="right" wrapText="1"/>
    </xf>
    <xf numFmtId="0" fontId="6" fillId="2" borderId="4" xfId="1" applyFont="1" applyFill="1" applyBorder="1" applyAlignment="1">
      <alignment horizontal="right" wrapText="1"/>
    </xf>
    <xf numFmtId="10" fontId="6" fillId="2" borderId="2" xfId="1" applyNumberFormat="1" applyFont="1" applyFill="1" applyBorder="1" applyAlignment="1">
      <alignment horizontal="right"/>
    </xf>
    <xf numFmtId="4" fontId="6" fillId="2" borderId="2" xfId="2" applyNumberFormat="1" applyFont="1" applyFill="1" applyBorder="1" applyAlignment="1">
      <alignment horizontal="right"/>
    </xf>
    <xf numFmtId="9" fontId="9" fillId="2" borderId="0" xfId="0" applyNumberFormat="1" applyFont="1" applyFill="1" applyAlignment="1">
      <alignment vertical="top"/>
    </xf>
    <xf numFmtId="9" fontId="6" fillId="2" borderId="2" xfId="1" applyNumberFormat="1" applyFont="1" applyFill="1" applyBorder="1" applyAlignment="1">
      <alignment horizontal="right" wrapText="1"/>
    </xf>
    <xf numFmtId="0" fontId="7" fillId="2" borderId="0" xfId="0" applyFont="1" applyFill="1"/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6" fillId="2" borderId="3" xfId="1" applyFont="1" applyFill="1" applyBorder="1" applyAlignment="1">
      <alignment wrapText="1"/>
    </xf>
    <xf numFmtId="4" fontId="7" fillId="2" borderId="3" xfId="0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right" wrapText="1"/>
    </xf>
    <xf numFmtId="0" fontId="6" fillId="2" borderId="3" xfId="1" applyFont="1" applyFill="1" applyBorder="1" applyAlignment="1">
      <alignment horizontal="right" wrapText="1"/>
    </xf>
    <xf numFmtId="164" fontId="6" fillId="2" borderId="3" xfId="1" applyNumberFormat="1" applyFont="1" applyFill="1" applyBorder="1" applyAlignment="1">
      <alignment horizontal="right" wrapText="1"/>
    </xf>
    <xf numFmtId="9" fontId="6" fillId="2" borderId="3" xfId="1" applyNumberFormat="1" applyFont="1" applyFill="1" applyBorder="1" applyAlignment="1">
      <alignment horizontal="right" wrapText="1"/>
    </xf>
    <xf numFmtId="0" fontId="6" fillId="2" borderId="5" xfId="1" applyFont="1" applyFill="1" applyBorder="1" applyAlignment="1">
      <alignment horizontal="right" wrapText="1"/>
    </xf>
    <xf numFmtId="10" fontId="6" fillId="2" borderId="3" xfId="1" applyNumberFormat="1" applyFont="1" applyFill="1" applyBorder="1" applyAlignment="1">
      <alignment horizontal="right"/>
    </xf>
    <xf numFmtId="4" fontId="6" fillId="2" borderId="3" xfId="2" applyNumberFormat="1" applyFont="1" applyFill="1" applyBorder="1" applyAlignment="1">
      <alignment horizontal="right"/>
    </xf>
    <xf numFmtId="0" fontId="7" fillId="2" borderId="2" xfId="0" applyFont="1" applyFill="1" applyBorder="1"/>
    <xf numFmtId="0" fontId="7" fillId="2" borderId="3" xfId="0" applyFont="1" applyFill="1" applyBorder="1"/>
    <xf numFmtId="0" fontId="6" fillId="0" borderId="0" xfId="0" applyFont="1"/>
    <xf numFmtId="0" fontId="6" fillId="2" borderId="1" xfId="1" applyFont="1" applyFill="1" applyBorder="1" applyAlignment="1">
      <alignment wrapText="1"/>
    </xf>
    <xf numFmtId="2" fontId="6" fillId="2" borderId="1" xfId="1" applyNumberFormat="1" applyFont="1" applyFill="1" applyBorder="1" applyAlignment="1">
      <alignment wrapText="1"/>
    </xf>
    <xf numFmtId="164" fontId="6" fillId="2" borderId="1" xfId="1" applyNumberFormat="1" applyFont="1" applyFill="1" applyBorder="1" applyAlignment="1">
      <alignment wrapText="1"/>
    </xf>
    <xf numFmtId="9" fontId="6" fillId="2" borderId="1" xfId="1" applyNumberFormat="1" applyFont="1" applyFill="1" applyBorder="1" applyAlignment="1">
      <alignment horizontal="center" wrapText="1"/>
    </xf>
    <xf numFmtId="10" fontId="6" fillId="2" borderId="1" xfId="1" applyNumberFormat="1" applyFont="1" applyFill="1" applyBorder="1"/>
    <xf numFmtId="4" fontId="6" fillId="2" borderId="7" xfId="2" applyNumberFormat="1" applyFont="1" applyFill="1" applyBorder="1"/>
    <xf numFmtId="0" fontId="7" fillId="2" borderId="0" xfId="0" applyFont="1" applyFill="1" applyAlignment="1">
      <alignment wrapText="1"/>
    </xf>
    <xf numFmtId="2" fontId="7" fillId="2" borderId="6" xfId="0" applyNumberFormat="1" applyFont="1" applyFill="1" applyBorder="1"/>
    <xf numFmtId="0" fontId="11" fillId="2" borderId="0" xfId="1" applyFont="1" applyFill="1" applyBorder="1" applyAlignment="1">
      <alignment horizontal="right" wrapText="1"/>
    </xf>
    <xf numFmtId="0" fontId="6" fillId="2" borderId="0" xfId="1" applyFont="1" applyFill="1" applyBorder="1" applyAlignment="1">
      <alignment wrapText="1"/>
    </xf>
    <xf numFmtId="4" fontId="11" fillId="2" borderId="0" xfId="1" applyNumberFormat="1" applyFont="1" applyFill="1" applyBorder="1" applyAlignment="1">
      <alignment wrapText="1"/>
    </xf>
    <xf numFmtId="2" fontId="6" fillId="2" borderId="0" xfId="1" applyNumberFormat="1" applyFont="1" applyFill="1" applyBorder="1" applyAlignment="1">
      <alignment wrapText="1"/>
    </xf>
    <xf numFmtId="164" fontId="6" fillId="2" borderId="0" xfId="1" applyNumberFormat="1" applyFont="1" applyFill="1" applyBorder="1" applyAlignment="1">
      <alignment wrapText="1"/>
    </xf>
    <xf numFmtId="9" fontId="6" fillId="2" borderId="0" xfId="1" applyNumberFormat="1" applyFont="1" applyFill="1" applyBorder="1" applyAlignment="1">
      <alignment horizontal="center" wrapText="1"/>
    </xf>
    <xf numFmtId="10" fontId="6" fillId="2" borderId="0" xfId="1" applyNumberFormat="1" applyFont="1" applyFill="1" applyBorder="1"/>
    <xf numFmtId="4" fontId="6" fillId="2" borderId="0" xfId="2" applyNumberFormat="1" applyFont="1" applyFill="1" applyBorder="1"/>
    <xf numFmtId="2" fontId="7" fillId="2" borderId="0" xfId="0" applyNumberFormat="1" applyFont="1" applyFill="1" applyBorder="1"/>
    <xf numFmtId="0" fontId="12" fillId="0" borderId="0" xfId="1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2" fontId="7" fillId="0" borderId="0" xfId="0" applyNumberFormat="1" applyFont="1"/>
    <xf numFmtId="0" fontId="12" fillId="3" borderId="2" xfId="27" applyFont="1" applyFill="1" applyBorder="1" applyAlignment="1">
      <alignment horizontal="center" vertical="center" wrapText="1"/>
    </xf>
    <xf numFmtId="0" fontId="12" fillId="3" borderId="8" xfId="27" applyFont="1" applyFill="1" applyBorder="1" applyAlignment="1">
      <alignment horizontal="center" vertical="center" wrapText="1"/>
    </xf>
    <xf numFmtId="0" fontId="12" fillId="3" borderId="2" xfId="20" applyFont="1" applyFill="1" applyBorder="1" applyAlignment="1">
      <alignment horizontal="center" vertical="center" wrapText="1"/>
    </xf>
    <xf numFmtId="0" fontId="12" fillId="3" borderId="2" xfId="22" applyFont="1" applyFill="1" applyBorder="1" applyAlignment="1">
      <alignment horizontal="center" vertical="center" wrapText="1"/>
    </xf>
    <xf numFmtId="0" fontId="12" fillId="3" borderId="2" xfId="24" applyFont="1" applyFill="1" applyBorder="1" applyAlignment="1">
      <alignment horizontal="center" vertical="center" wrapText="1"/>
    </xf>
    <xf numFmtId="2" fontId="12" fillId="3" borderId="2" xfId="27" applyNumberFormat="1" applyFont="1" applyFill="1" applyBorder="1" applyAlignment="1">
      <alignment horizontal="center" vertical="center" wrapText="1"/>
    </xf>
    <xf numFmtId="165" fontId="12" fillId="3" borderId="2" xfId="27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6" fillId="2" borderId="2" xfId="3" applyFont="1" applyFill="1" applyBorder="1" applyAlignment="1">
      <alignment wrapText="1"/>
    </xf>
    <xf numFmtId="2" fontId="6" fillId="2" borderId="2" xfId="3" applyNumberFormat="1" applyFont="1" applyFill="1" applyBorder="1" applyAlignment="1">
      <alignment horizontal="right" vertical="center" wrapText="1"/>
    </xf>
    <xf numFmtId="0" fontId="6" fillId="2" borderId="2" xfId="3" applyFont="1" applyFill="1" applyBorder="1" applyAlignment="1">
      <alignment horizontal="right" vertical="center" wrapText="1"/>
    </xf>
    <xf numFmtId="164" fontId="6" fillId="2" borderId="2" xfId="3" applyNumberFormat="1" applyFont="1" applyFill="1" applyBorder="1" applyAlignment="1">
      <alignment horizontal="right" vertical="center" wrapText="1"/>
    </xf>
    <xf numFmtId="9" fontId="6" fillId="2" borderId="2" xfId="3" applyNumberFormat="1" applyFont="1" applyFill="1" applyBorder="1" applyAlignment="1">
      <alignment horizontal="right" vertical="center" wrapText="1"/>
    </xf>
    <xf numFmtId="10" fontId="6" fillId="2" borderId="2" xfId="3" applyNumberFormat="1" applyFont="1" applyFill="1" applyBorder="1" applyAlignment="1">
      <alignment horizontal="right" vertical="center"/>
    </xf>
    <xf numFmtId="4" fontId="6" fillId="2" borderId="2" xfId="3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/>
    <xf numFmtId="0" fontId="1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2" borderId="0" xfId="0" applyFont="1" applyFill="1" applyBorder="1"/>
    <xf numFmtId="4" fontId="6" fillId="2" borderId="0" xfId="0" applyNumberFormat="1" applyFont="1" applyFill="1" applyBorder="1"/>
    <xf numFmtId="4" fontId="9" fillId="2" borderId="0" xfId="0" applyNumberFormat="1" applyFont="1" applyFill="1" applyBorder="1" applyAlignment="1"/>
    <xf numFmtId="4" fontId="6" fillId="2" borderId="0" xfId="0" applyNumberFormat="1" applyFont="1" applyFill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6" fillId="0" borderId="0" xfId="0" applyFont="1" applyFill="1"/>
    <xf numFmtId="4" fontId="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0" xfId="1" applyFont="1" applyFill="1" applyBorder="1" applyAlignment="1">
      <alignment horizontal="left" wrapText="1"/>
    </xf>
    <xf numFmtId="0" fontId="14" fillId="0" borderId="0" xfId="1" applyFont="1" applyFill="1" applyBorder="1" applyAlignment="1">
      <alignment horizontal="left" wrapText="1"/>
    </xf>
    <xf numFmtId="0" fontId="6" fillId="35" borderId="0" xfId="0" applyFont="1" applyFill="1"/>
    <xf numFmtId="4" fontId="5" fillId="35" borderId="0" xfId="0" applyNumberFormat="1" applyFont="1" applyFill="1" applyBorder="1" applyAlignment="1">
      <alignment horizontal="center" vertical="center"/>
    </xf>
    <xf numFmtId="0" fontId="0" fillId="35" borderId="0" xfId="0" applyFill="1"/>
    <xf numFmtId="0" fontId="7" fillId="2" borderId="0" xfId="0" applyFont="1" applyFill="1" applyAlignment="1">
      <alignment vertical="center" wrapText="1"/>
    </xf>
    <xf numFmtId="2" fontId="35" fillId="2" borderId="1" xfId="1" applyNumberFormat="1" applyFont="1" applyFill="1" applyBorder="1" applyAlignment="1">
      <alignment wrapText="1"/>
    </xf>
    <xf numFmtId="0" fontId="35" fillId="2" borderId="1" xfId="1" applyFont="1" applyFill="1" applyBorder="1" applyAlignment="1">
      <alignment wrapText="1"/>
    </xf>
    <xf numFmtId="164" fontId="35" fillId="2" borderId="1" xfId="1" applyNumberFormat="1" applyFont="1" applyFill="1" applyBorder="1" applyAlignment="1">
      <alignment wrapText="1"/>
    </xf>
    <xf numFmtId="9" fontId="35" fillId="2" borderId="1" xfId="1" applyNumberFormat="1" applyFont="1" applyFill="1" applyBorder="1" applyAlignment="1">
      <alignment horizontal="center" wrapText="1"/>
    </xf>
    <xf numFmtId="10" fontId="35" fillId="2" borderId="1" xfId="1" applyNumberFormat="1" applyFont="1" applyFill="1" applyBorder="1"/>
    <xf numFmtId="4" fontId="35" fillId="2" borderId="7" xfId="2" applyNumberFormat="1" applyFont="1" applyFill="1" applyBorder="1"/>
    <xf numFmtId="0" fontId="34" fillId="2" borderId="0" xfId="0" applyFont="1" applyFill="1" applyAlignment="1">
      <alignment wrapText="1"/>
    </xf>
    <xf numFmtId="2" fontId="34" fillId="2" borderId="6" xfId="0" applyNumberFormat="1" applyFont="1" applyFill="1" applyBorder="1"/>
    <xf numFmtId="2" fontId="2" fillId="2" borderId="2" xfId="1" applyNumberFormat="1" applyFont="1" applyFill="1" applyBorder="1" applyAlignment="1">
      <alignment horizontal="right" wrapText="1"/>
    </xf>
    <xf numFmtId="0" fontId="2" fillId="2" borderId="2" xfId="1" applyFont="1" applyFill="1" applyBorder="1" applyAlignment="1">
      <alignment horizontal="right" wrapText="1"/>
    </xf>
    <xf numFmtId="164" fontId="2" fillId="2" borderId="2" xfId="1" applyNumberFormat="1" applyFont="1" applyFill="1" applyBorder="1" applyAlignment="1">
      <alignment horizontal="right" wrapText="1"/>
    </xf>
    <xf numFmtId="9" fontId="2" fillId="2" borderId="2" xfId="1" applyNumberFormat="1" applyFont="1" applyFill="1" applyBorder="1" applyAlignment="1">
      <alignment horizontal="right" wrapText="1"/>
    </xf>
    <xf numFmtId="10" fontId="2" fillId="2" borderId="2" xfId="1" applyNumberFormat="1" applyFont="1" applyFill="1" applyBorder="1" applyAlignment="1">
      <alignment horizontal="right"/>
    </xf>
    <xf numFmtId="4" fontId="2" fillId="2" borderId="2" xfId="2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38" fillId="2" borderId="6" xfId="1" applyNumberFormat="1" applyFont="1" applyFill="1" applyBorder="1" applyAlignment="1">
      <alignment wrapText="1"/>
    </xf>
    <xf numFmtId="4" fontId="38" fillId="2" borderId="7" xfId="1" applyNumberFormat="1" applyFont="1" applyFill="1" applyBorder="1" applyAlignment="1">
      <alignment wrapText="1"/>
    </xf>
    <xf numFmtId="0" fontId="10" fillId="36" borderId="2" xfId="0" applyFont="1" applyFill="1" applyBorder="1" applyAlignment="1">
      <alignment horizontal="center" vertical="center"/>
    </xf>
    <xf numFmtId="0" fontId="7" fillId="36" borderId="2" xfId="0" applyFont="1" applyFill="1" applyBorder="1" applyAlignment="1">
      <alignment vertical="center" wrapText="1"/>
    </xf>
    <xf numFmtId="0" fontId="6" fillId="36" borderId="2" xfId="0" applyFont="1" applyFill="1" applyBorder="1"/>
    <xf numFmtId="4" fontId="1" fillId="36" borderId="2" xfId="0" applyNumberFormat="1" applyFont="1" applyFill="1" applyBorder="1" applyAlignment="1">
      <alignment horizontal="center" vertical="center"/>
    </xf>
    <xf numFmtId="0" fontId="2" fillId="36" borderId="2" xfId="0" applyFont="1" applyFill="1" applyBorder="1"/>
    <xf numFmtId="2" fontId="1" fillId="36" borderId="2" xfId="0" applyNumberFormat="1" applyFont="1" applyFill="1" applyBorder="1" applyAlignment="1">
      <alignment horizontal="center" vertical="center"/>
    </xf>
    <xf numFmtId="0" fontId="6" fillId="36" borderId="1" xfId="0" applyFont="1" applyFill="1" applyBorder="1"/>
    <xf numFmtId="0" fontId="2" fillId="36" borderId="1" xfId="0" applyFont="1" applyFill="1" applyBorder="1"/>
    <xf numFmtId="0" fontId="2" fillId="36" borderId="7" xfId="0" applyFont="1" applyFill="1" applyBorder="1"/>
    <xf numFmtId="0" fontId="2" fillId="36" borderId="0" xfId="0" applyFont="1" applyFill="1" applyBorder="1"/>
    <xf numFmtId="0" fontId="11" fillId="2" borderId="0" xfId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1" fillId="2" borderId="4" xfId="1" applyFont="1" applyFill="1" applyBorder="1" applyAlignment="1">
      <alignment horizontal="center" wrapText="1"/>
    </xf>
    <xf numFmtId="0" fontId="11" fillId="2" borderId="9" xfId="1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4" fillId="0" borderId="0" xfId="1" applyFont="1" applyFill="1" applyBorder="1" applyAlignment="1">
      <alignment horizontal="left" wrapText="1"/>
    </xf>
    <xf numFmtId="0" fontId="12" fillId="0" borderId="0" xfId="1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wrapText="1"/>
    </xf>
    <xf numFmtId="0" fontId="14" fillId="0" borderId="1" xfId="1" applyFont="1" applyFill="1" applyBorder="1" applyAlignment="1">
      <alignment horizontal="left" wrapText="1"/>
    </xf>
    <xf numFmtId="0" fontId="34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171450</xdr:rowOff>
    </xdr:from>
    <xdr:to>
      <xdr:col>33</xdr:col>
      <xdr:colOff>238125</xdr:colOff>
      <xdr:row>0</xdr:row>
      <xdr:rowOff>1181100</xdr:rowOff>
    </xdr:to>
    <xdr:pic>
      <xdr:nvPicPr>
        <xdr:cNvPr id="1025" name="Picture 18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5" y="171450"/>
          <a:ext cx="73914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undusze@um.tgory.pl" TargetMode="External"/><Relationship Id="rId13" Type="http://schemas.openxmlformats.org/officeDocument/2006/relationships/hyperlink" Target="mailto:wim.przygot@um.sosnowiec.pl" TargetMode="External"/><Relationship Id="rId3" Type="http://schemas.openxmlformats.org/officeDocument/2006/relationships/hyperlink" Target="mailto:fundusze@ruda-sl.pl" TargetMode="External"/><Relationship Id="rId7" Type="http://schemas.openxmlformats.org/officeDocument/2006/relationships/hyperlink" Target="mailto:mzarzycka@um.jastrzebie.pl" TargetMode="External"/><Relationship Id="rId12" Type="http://schemas.openxmlformats.org/officeDocument/2006/relationships/hyperlink" Target="mailto:wim.przygot@um.sosnowiec.pl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mzd@mzd.czest.p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rozwoj@um.raciborz.pl" TargetMode="External"/><Relationship Id="rId6" Type="http://schemas.openxmlformats.org/officeDocument/2006/relationships/hyperlink" Target="mailto:fundusze@piekary.pl" TargetMode="External"/><Relationship Id="rId11" Type="http://schemas.openxmlformats.org/officeDocument/2006/relationships/hyperlink" Target="mailto:i.kania@um.bielsko.pl" TargetMode="External"/><Relationship Id="rId5" Type="http://schemas.openxmlformats.org/officeDocument/2006/relationships/hyperlink" Target="mailto:bozena.nowak@umtychy.pl" TargetMode="External"/><Relationship Id="rId15" Type="http://schemas.openxmlformats.org/officeDocument/2006/relationships/hyperlink" Target="mailto:gospodarka@um.rybnik.pl" TargetMode="External"/><Relationship Id="rId10" Type="http://schemas.openxmlformats.org/officeDocument/2006/relationships/hyperlink" Target="mailto:i.kania@um.bielsko.pl" TargetMode="External"/><Relationship Id="rId4" Type="http://schemas.openxmlformats.org/officeDocument/2006/relationships/hyperlink" Target="mailto:fundusze@ruda-sl.pl" TargetMode="External"/><Relationship Id="rId9" Type="http://schemas.openxmlformats.org/officeDocument/2006/relationships/hyperlink" Target="mailto:inwestycje@powiatraciborski.pl" TargetMode="External"/><Relationship Id="rId14" Type="http://schemas.openxmlformats.org/officeDocument/2006/relationships/hyperlink" Target="mailto:biznes@tarnogorski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73"/>
  <sheetViews>
    <sheetView tabSelected="1" zoomScale="110" zoomScaleNormal="110" workbookViewId="0">
      <selection activeCell="AJ3" sqref="AJ3"/>
    </sheetView>
  </sheetViews>
  <sheetFormatPr defaultRowHeight="14.25"/>
  <cols>
    <col min="1" max="1" width="7.75" customWidth="1"/>
    <col min="2" max="2" width="14.75" customWidth="1"/>
    <col min="3" max="3" width="18.75" customWidth="1"/>
    <col min="4" max="4" width="32.875" customWidth="1"/>
    <col min="5" max="12" width="9" hidden="1" customWidth="1"/>
    <col min="13" max="13" width="18.875" customWidth="1"/>
    <col min="14" max="14" width="15.5" customWidth="1"/>
    <col min="15" max="15" width="9.75" hidden="1" customWidth="1"/>
    <col min="16" max="18" width="9" hidden="1" customWidth="1"/>
    <col min="19" max="19" width="7.125" hidden="1" customWidth="1"/>
    <col min="20" max="20" width="12.75" hidden="1" customWidth="1"/>
    <col min="21" max="30" width="9" hidden="1" customWidth="1"/>
    <col min="31" max="31" width="9.875" hidden="1" customWidth="1"/>
    <col min="32" max="32" width="13.25" hidden="1" customWidth="1"/>
    <col min="33" max="33" width="23.125" hidden="1" customWidth="1"/>
    <col min="34" max="34" width="16.875" customWidth="1"/>
    <col min="35" max="35" width="6.5" customWidth="1"/>
    <col min="36" max="36" width="19.375" customWidth="1"/>
  </cols>
  <sheetData>
    <row r="1" spans="1:35" ht="107.25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</row>
    <row r="2" spans="1:35" ht="18" customHeight="1">
      <c r="A2" s="124" t="s">
        <v>304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</row>
    <row r="3" spans="1:35" s="1" customFormat="1" ht="51" customHeight="1">
      <c r="A3" s="127" t="s">
        <v>283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</row>
    <row r="4" spans="1:35" s="1" customFormat="1" ht="122.25" customHeight="1">
      <c r="A4" s="132" t="s">
        <v>154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</row>
    <row r="5" spans="1:35" s="2" customFormat="1" ht="39" customHeight="1">
      <c r="A5" s="128" t="s">
        <v>281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6"/>
      <c r="V5" s="6"/>
      <c r="W5" s="6"/>
      <c r="X5" s="6"/>
      <c r="Y5" s="6"/>
      <c r="Z5" s="6"/>
      <c r="AA5" s="6"/>
      <c r="AB5" s="6"/>
      <c r="AC5" s="6"/>
      <c r="AD5" s="6"/>
      <c r="AE5" s="7"/>
      <c r="AF5" s="7"/>
      <c r="AG5" s="7"/>
      <c r="AH5" s="8"/>
      <c r="AI5" s="7"/>
    </row>
    <row r="6" spans="1:35" s="1" customFormat="1" ht="59.25" customHeight="1">
      <c r="A6" s="9" t="s">
        <v>153</v>
      </c>
      <c r="B6" s="9" t="s">
        <v>270</v>
      </c>
      <c r="C6" s="9" t="s">
        <v>272</v>
      </c>
      <c r="D6" s="9" t="s">
        <v>271</v>
      </c>
      <c r="E6" s="9" t="s">
        <v>156</v>
      </c>
      <c r="F6" s="9" t="s">
        <v>157</v>
      </c>
      <c r="G6" s="9" t="s">
        <v>160</v>
      </c>
      <c r="H6" s="9" t="s">
        <v>267</v>
      </c>
      <c r="I6" s="9" t="s">
        <v>268</v>
      </c>
      <c r="J6" s="9" t="s">
        <v>269</v>
      </c>
      <c r="K6" s="9" t="s">
        <v>161</v>
      </c>
      <c r="L6" s="9" t="s">
        <v>158</v>
      </c>
      <c r="M6" s="9" t="s">
        <v>274</v>
      </c>
      <c r="N6" s="9" t="s">
        <v>273</v>
      </c>
      <c r="O6" s="9" t="s">
        <v>277</v>
      </c>
      <c r="P6" s="9">
        <v>40</v>
      </c>
      <c r="Q6" s="9" t="s">
        <v>159</v>
      </c>
      <c r="R6" s="9">
        <v>100</v>
      </c>
      <c r="S6" s="9"/>
      <c r="T6" s="9" t="s">
        <v>275</v>
      </c>
      <c r="U6" s="9" t="s">
        <v>234</v>
      </c>
      <c r="V6" s="9" t="s">
        <v>235</v>
      </c>
      <c r="W6" s="9" t="s">
        <v>236</v>
      </c>
      <c r="X6" s="9" t="s">
        <v>237</v>
      </c>
      <c r="Y6" s="9" t="s">
        <v>236</v>
      </c>
      <c r="Z6" s="9" t="s">
        <v>238</v>
      </c>
      <c r="AA6" s="9" t="s">
        <v>239</v>
      </c>
      <c r="AB6" s="9" t="s">
        <v>240</v>
      </c>
      <c r="AC6" s="9" t="s">
        <v>241</v>
      </c>
      <c r="AD6" s="9" t="s">
        <v>242</v>
      </c>
      <c r="AE6" s="9" t="s">
        <v>275</v>
      </c>
      <c r="AF6" s="9" t="s">
        <v>278</v>
      </c>
      <c r="AG6" s="9" t="s">
        <v>279</v>
      </c>
      <c r="AH6" s="9" t="s">
        <v>282</v>
      </c>
      <c r="AI6" s="10"/>
    </row>
    <row r="7" spans="1:35" s="1" customFormat="1" ht="45">
      <c r="A7" s="11">
        <v>1</v>
      </c>
      <c r="B7" s="12" t="s">
        <v>297</v>
      </c>
      <c r="C7" s="12" t="s">
        <v>298</v>
      </c>
      <c r="D7" s="12" t="s">
        <v>299</v>
      </c>
      <c r="E7" s="13">
        <v>40</v>
      </c>
      <c r="F7" s="13">
        <v>39.4</v>
      </c>
      <c r="G7" s="13"/>
      <c r="H7" s="13"/>
      <c r="I7" s="13"/>
      <c r="J7" s="13"/>
      <c r="K7" s="13"/>
      <c r="L7" s="13">
        <v>39.6</v>
      </c>
      <c r="M7" s="77">
        <v>3256180</v>
      </c>
      <c r="N7" s="77">
        <v>2767753</v>
      </c>
      <c r="O7" s="15">
        <f t="shared" ref="O7:O41" si="0">AVERAGE(E7:L7)</f>
        <v>39.666666666666664</v>
      </c>
      <c r="P7" s="16"/>
      <c r="Q7" s="17" t="e">
        <f>PRODUCT(O7,#REF!)</f>
        <v>#REF!</v>
      </c>
      <c r="R7" s="16"/>
      <c r="S7" s="16"/>
      <c r="T7" s="18" t="e">
        <f>#N/A</f>
        <v>#N/A</v>
      </c>
      <c r="U7" s="16" t="s">
        <v>162</v>
      </c>
      <c r="V7" s="16" t="s">
        <v>227</v>
      </c>
      <c r="W7" s="16" t="s">
        <v>166</v>
      </c>
      <c r="X7" s="16" t="s">
        <v>228</v>
      </c>
      <c r="Y7" s="16" t="s">
        <v>192</v>
      </c>
      <c r="Z7" s="16" t="s">
        <v>229</v>
      </c>
      <c r="AA7" s="16" t="s">
        <v>230</v>
      </c>
      <c r="AB7" s="16" t="s">
        <v>231</v>
      </c>
      <c r="AC7" s="16" t="s">
        <v>232</v>
      </c>
      <c r="AD7" s="19" t="s">
        <v>233</v>
      </c>
      <c r="AE7" s="20" t="e">
        <f t="shared" ref="AE7:AE41" si="1">Q7/$P$6</f>
        <v>#REF!</v>
      </c>
      <c r="AF7" s="21">
        <f>N7</f>
        <v>2767753</v>
      </c>
      <c r="AG7" s="22"/>
      <c r="AH7" s="14">
        <v>85</v>
      </c>
      <c r="AI7" s="10"/>
    </row>
    <row r="8" spans="1:35" s="1" customFormat="1" ht="45">
      <c r="A8" s="11">
        <v>2</v>
      </c>
      <c r="B8" s="12" t="s">
        <v>300</v>
      </c>
      <c r="C8" s="12" t="s">
        <v>301</v>
      </c>
      <c r="D8" s="12" t="s">
        <v>0</v>
      </c>
      <c r="E8" s="13">
        <v>37</v>
      </c>
      <c r="F8" s="13">
        <v>39.4</v>
      </c>
      <c r="G8" s="13"/>
      <c r="H8" s="13"/>
      <c r="I8" s="13"/>
      <c r="J8" s="13"/>
      <c r="K8" s="13"/>
      <c r="L8" s="13">
        <v>39</v>
      </c>
      <c r="M8" s="77">
        <v>6136817</v>
      </c>
      <c r="N8" s="77">
        <v>5216294.4400000004</v>
      </c>
      <c r="O8" s="15">
        <f t="shared" si="0"/>
        <v>38.466666666666669</v>
      </c>
      <c r="P8" s="16"/>
      <c r="Q8" s="17" t="e">
        <f>PRODUCT(O8,#REF!)</f>
        <v>#REF!</v>
      </c>
      <c r="R8" s="16"/>
      <c r="S8" s="16"/>
      <c r="T8" s="23" t="e">
        <f>#N/A</f>
        <v>#N/A</v>
      </c>
      <c r="U8" s="16" t="s">
        <v>162</v>
      </c>
      <c r="V8" s="16" t="s">
        <v>227</v>
      </c>
      <c r="W8" s="16" t="s">
        <v>166</v>
      </c>
      <c r="X8" s="16" t="s">
        <v>250</v>
      </c>
      <c r="Y8" s="16" t="s">
        <v>163</v>
      </c>
      <c r="Z8" s="16" t="s">
        <v>229</v>
      </c>
      <c r="AA8" s="16" t="s">
        <v>230</v>
      </c>
      <c r="AB8" s="16" t="s">
        <v>251</v>
      </c>
      <c r="AC8" s="16" t="s">
        <v>232</v>
      </c>
      <c r="AD8" s="19" t="s">
        <v>233</v>
      </c>
      <c r="AE8" s="20" t="e">
        <f t="shared" si="1"/>
        <v>#REF!</v>
      </c>
      <c r="AF8" s="21">
        <f t="shared" ref="AF8:AF19" si="2">AF7+N8</f>
        <v>7984047.4400000004</v>
      </c>
      <c r="AG8" s="24"/>
      <c r="AH8" s="14">
        <v>85</v>
      </c>
      <c r="AI8" s="10"/>
    </row>
    <row r="9" spans="1:35" s="1" customFormat="1" ht="45">
      <c r="A9" s="11">
        <v>3</v>
      </c>
      <c r="B9" s="12" t="s">
        <v>1</v>
      </c>
      <c r="C9" s="12" t="s">
        <v>2</v>
      </c>
      <c r="D9" s="12" t="s">
        <v>3</v>
      </c>
      <c r="E9" s="13">
        <v>35.799999999999997</v>
      </c>
      <c r="F9" s="13">
        <v>40</v>
      </c>
      <c r="G9" s="13"/>
      <c r="H9" s="13"/>
      <c r="I9" s="13"/>
      <c r="J9" s="13"/>
      <c r="K9" s="13"/>
      <c r="L9" s="13">
        <v>37.799999999999997</v>
      </c>
      <c r="M9" s="77">
        <v>3425766.32</v>
      </c>
      <c r="N9" s="77">
        <v>2911901.37</v>
      </c>
      <c r="O9" s="15">
        <f t="shared" si="0"/>
        <v>37.866666666666667</v>
      </c>
      <c r="P9" s="16"/>
      <c r="Q9" s="17" t="e">
        <f>PRODUCT(O9,#REF!)</f>
        <v>#REF!</v>
      </c>
      <c r="R9" s="16"/>
      <c r="S9" s="16"/>
      <c r="T9" s="23" t="e">
        <f>#N/A</f>
        <v>#N/A</v>
      </c>
      <c r="U9" s="16" t="s">
        <v>162</v>
      </c>
      <c r="V9" s="16" t="s">
        <v>200</v>
      </c>
      <c r="W9" s="16" t="s">
        <v>166</v>
      </c>
      <c r="X9" s="16" t="s">
        <v>201</v>
      </c>
      <c r="Y9" s="16" t="s">
        <v>192</v>
      </c>
      <c r="Z9" s="16" t="s">
        <v>202</v>
      </c>
      <c r="AA9" s="16" t="s">
        <v>203</v>
      </c>
      <c r="AB9" s="16" t="s">
        <v>204</v>
      </c>
      <c r="AC9" s="16" t="s">
        <v>205</v>
      </c>
      <c r="AD9" s="19" t="s">
        <v>206</v>
      </c>
      <c r="AE9" s="20" t="e">
        <f t="shared" si="1"/>
        <v>#REF!</v>
      </c>
      <c r="AF9" s="21">
        <f t="shared" si="2"/>
        <v>10895948.810000001</v>
      </c>
      <c r="AG9" s="24"/>
      <c r="AH9" s="14">
        <v>85</v>
      </c>
      <c r="AI9" s="10"/>
    </row>
    <row r="10" spans="1:35" s="1" customFormat="1" ht="85.5" customHeight="1">
      <c r="A10" s="11">
        <v>4</v>
      </c>
      <c r="B10" s="12" t="s">
        <v>4</v>
      </c>
      <c r="C10" s="12" t="s">
        <v>5</v>
      </c>
      <c r="D10" s="12" t="s">
        <v>6</v>
      </c>
      <c r="E10" s="13">
        <v>39.6</v>
      </c>
      <c r="F10" s="13"/>
      <c r="G10" s="13"/>
      <c r="H10" s="13">
        <v>36</v>
      </c>
      <c r="I10" s="13"/>
      <c r="J10" s="13"/>
      <c r="K10" s="13"/>
      <c r="L10" s="13">
        <v>36.799999999999997</v>
      </c>
      <c r="M10" s="77">
        <v>1993200</v>
      </c>
      <c r="N10" s="77">
        <v>1693200</v>
      </c>
      <c r="O10" s="15">
        <f t="shared" si="0"/>
        <v>37.466666666666661</v>
      </c>
      <c r="P10" s="16"/>
      <c r="Q10" s="17" t="e">
        <f>PRODUCT(O10,#REF!)</f>
        <v>#REF!</v>
      </c>
      <c r="R10" s="16"/>
      <c r="S10" s="16"/>
      <c r="T10" s="23" t="e">
        <f>#N/A</f>
        <v>#N/A</v>
      </c>
      <c r="U10" s="16" t="s">
        <v>182</v>
      </c>
      <c r="V10" s="16" t="s">
        <v>260</v>
      </c>
      <c r="W10" s="16" t="s">
        <v>261</v>
      </c>
      <c r="X10" s="16" t="s">
        <v>262</v>
      </c>
      <c r="Y10" s="16" t="s">
        <v>263</v>
      </c>
      <c r="Z10" s="16" t="s">
        <v>264</v>
      </c>
      <c r="AA10" s="16" t="s">
        <v>265</v>
      </c>
      <c r="AB10" s="16">
        <v>324392230</v>
      </c>
      <c r="AC10" s="16">
        <v>324224124</v>
      </c>
      <c r="AD10" s="19" t="s">
        <v>266</v>
      </c>
      <c r="AE10" s="20" t="e">
        <f t="shared" si="1"/>
        <v>#REF!</v>
      </c>
      <c r="AF10" s="21">
        <f t="shared" si="2"/>
        <v>12589148.810000001</v>
      </c>
      <c r="AG10" s="24"/>
      <c r="AH10" s="14">
        <v>85</v>
      </c>
      <c r="AI10" s="10"/>
    </row>
    <row r="11" spans="1:35" s="1" customFormat="1" ht="75">
      <c r="A11" s="11">
        <v>5</v>
      </c>
      <c r="B11" s="12" t="s">
        <v>296</v>
      </c>
      <c r="C11" s="12" t="s">
        <v>7</v>
      </c>
      <c r="D11" s="12" t="s">
        <v>8</v>
      </c>
      <c r="E11" s="13">
        <v>39.4</v>
      </c>
      <c r="F11" s="13">
        <v>35.799999999999997</v>
      </c>
      <c r="G11" s="13"/>
      <c r="H11" s="13"/>
      <c r="I11" s="13"/>
      <c r="J11" s="13"/>
      <c r="K11" s="13">
        <v>36.4</v>
      </c>
      <c r="L11" s="13"/>
      <c r="M11" s="77">
        <v>3955808.14</v>
      </c>
      <c r="N11" s="77">
        <v>3352729.35</v>
      </c>
      <c r="O11" s="15">
        <f t="shared" si="0"/>
        <v>37.199999999999996</v>
      </c>
      <c r="P11" s="16"/>
      <c r="Q11" s="17" t="e">
        <f>PRODUCT(O11,#REF!)</f>
        <v>#REF!</v>
      </c>
      <c r="R11" s="16"/>
      <c r="S11" s="16"/>
      <c r="T11" s="23" t="e">
        <f>#N/A</f>
        <v>#N/A</v>
      </c>
      <c r="U11" s="16" t="s">
        <v>162</v>
      </c>
      <c r="V11" s="16" t="s">
        <v>243</v>
      </c>
      <c r="W11" s="16" t="s">
        <v>289</v>
      </c>
      <c r="X11" s="16" t="s">
        <v>244</v>
      </c>
      <c r="Y11" s="16" t="s">
        <v>245</v>
      </c>
      <c r="Z11" s="16" t="s">
        <v>246</v>
      </c>
      <c r="AA11" s="16" t="s">
        <v>191</v>
      </c>
      <c r="AB11" s="16" t="s">
        <v>247</v>
      </c>
      <c r="AC11" s="16" t="s">
        <v>248</v>
      </c>
      <c r="AD11" s="19" t="s">
        <v>249</v>
      </c>
      <c r="AE11" s="20" t="e">
        <f t="shared" si="1"/>
        <v>#REF!</v>
      </c>
      <c r="AF11" s="21">
        <f t="shared" si="2"/>
        <v>15941878.16</v>
      </c>
      <c r="AG11" s="24"/>
      <c r="AH11" s="14">
        <v>85</v>
      </c>
      <c r="AI11" s="10"/>
    </row>
    <row r="12" spans="1:35" s="1" customFormat="1" ht="63" customHeight="1">
      <c r="A12" s="11">
        <v>6</v>
      </c>
      <c r="B12" s="12" t="s">
        <v>9</v>
      </c>
      <c r="C12" s="12" t="s">
        <v>10</v>
      </c>
      <c r="D12" s="12" t="s">
        <v>11</v>
      </c>
      <c r="E12" s="13">
        <v>36.799999999999997</v>
      </c>
      <c r="F12" s="13">
        <v>38.200000000000003</v>
      </c>
      <c r="G12" s="13">
        <v>35.4</v>
      </c>
      <c r="H12" s="13"/>
      <c r="I12" s="13"/>
      <c r="J12" s="13"/>
      <c r="K12" s="13"/>
      <c r="L12" s="13"/>
      <c r="M12" s="77">
        <v>3999780</v>
      </c>
      <c r="N12" s="77">
        <v>3399813</v>
      </c>
      <c r="O12" s="15">
        <f t="shared" si="0"/>
        <v>36.800000000000004</v>
      </c>
      <c r="P12" s="16"/>
      <c r="Q12" s="17" t="e">
        <f>PRODUCT(O12,#REF!)</f>
        <v>#REF!</v>
      </c>
      <c r="R12" s="16"/>
      <c r="S12" s="16"/>
      <c r="T12" s="23" t="e">
        <f>#N/A</f>
        <v>#N/A</v>
      </c>
      <c r="U12" s="16" t="s">
        <v>162</v>
      </c>
      <c r="V12" s="16" t="s">
        <v>207</v>
      </c>
      <c r="W12" s="16" t="s">
        <v>166</v>
      </c>
      <c r="X12" s="16" t="s">
        <v>208</v>
      </c>
      <c r="Y12" s="16" t="s">
        <v>209</v>
      </c>
      <c r="Z12" s="16" t="s">
        <v>210</v>
      </c>
      <c r="AA12" s="16" t="s">
        <v>211</v>
      </c>
      <c r="AB12" s="16" t="s">
        <v>212</v>
      </c>
      <c r="AC12" s="16" t="s">
        <v>213</v>
      </c>
      <c r="AD12" s="19" t="s">
        <v>214</v>
      </c>
      <c r="AE12" s="20" t="e">
        <f t="shared" si="1"/>
        <v>#REF!</v>
      </c>
      <c r="AF12" s="21">
        <f t="shared" si="2"/>
        <v>19341691.16</v>
      </c>
      <c r="AG12" s="24"/>
      <c r="AH12" s="14">
        <v>85</v>
      </c>
      <c r="AI12" s="10"/>
    </row>
    <row r="13" spans="1:35" s="1" customFormat="1" ht="59.25" customHeight="1">
      <c r="A13" s="11">
        <v>7</v>
      </c>
      <c r="B13" s="12" t="s">
        <v>12</v>
      </c>
      <c r="C13" s="12" t="s">
        <v>13</v>
      </c>
      <c r="D13" s="12" t="s">
        <v>14</v>
      </c>
      <c r="E13" s="13">
        <v>36.4</v>
      </c>
      <c r="F13" s="13">
        <v>38.200000000000003</v>
      </c>
      <c r="G13" s="13">
        <v>35.200000000000003</v>
      </c>
      <c r="H13" s="13"/>
      <c r="I13" s="13"/>
      <c r="J13" s="13"/>
      <c r="K13" s="13"/>
      <c r="L13" s="13"/>
      <c r="M13" s="77">
        <v>9052865.9299999997</v>
      </c>
      <c r="N13" s="77">
        <v>7355266.6900000004</v>
      </c>
      <c r="O13" s="15">
        <f t="shared" si="0"/>
        <v>36.6</v>
      </c>
      <c r="P13" s="16"/>
      <c r="Q13" s="17" t="e">
        <f>PRODUCT(O13,#REF!)</f>
        <v>#REF!</v>
      </c>
      <c r="R13" s="16"/>
      <c r="S13" s="16"/>
      <c r="T13" s="23" t="e">
        <f>#N/A</f>
        <v>#N/A</v>
      </c>
      <c r="U13" s="16" t="s">
        <v>162</v>
      </c>
      <c r="V13" s="16" t="s">
        <v>175</v>
      </c>
      <c r="W13" s="16" t="s">
        <v>166</v>
      </c>
      <c r="X13" s="16" t="s">
        <v>176</v>
      </c>
      <c r="Y13" s="16" t="s">
        <v>177</v>
      </c>
      <c r="Z13" s="16" t="s">
        <v>178</v>
      </c>
      <c r="AA13" s="16" t="s">
        <v>179</v>
      </c>
      <c r="AB13" s="16" t="s">
        <v>180</v>
      </c>
      <c r="AC13" s="16" t="s">
        <v>180</v>
      </c>
      <c r="AD13" s="19" t="s">
        <v>181</v>
      </c>
      <c r="AE13" s="20" t="e">
        <f t="shared" si="1"/>
        <v>#REF!</v>
      </c>
      <c r="AF13" s="21">
        <f t="shared" si="2"/>
        <v>26696957.850000001</v>
      </c>
      <c r="AG13" s="24"/>
      <c r="AH13" s="14">
        <v>85</v>
      </c>
      <c r="AI13" s="10"/>
    </row>
    <row r="14" spans="1:35" s="1" customFormat="1" ht="75.75" customHeight="1">
      <c r="A14" s="11">
        <v>8</v>
      </c>
      <c r="B14" s="12" t="s">
        <v>291</v>
      </c>
      <c r="C14" s="12" t="s">
        <v>15</v>
      </c>
      <c r="D14" s="12" t="s">
        <v>16</v>
      </c>
      <c r="E14" s="13">
        <v>35.200000000000003</v>
      </c>
      <c r="F14" s="13">
        <v>36.4</v>
      </c>
      <c r="G14" s="13"/>
      <c r="H14" s="13"/>
      <c r="I14" s="13"/>
      <c r="J14" s="13"/>
      <c r="K14" s="13"/>
      <c r="L14" s="13">
        <v>36</v>
      </c>
      <c r="M14" s="77">
        <v>2923858.91</v>
      </c>
      <c r="N14" s="77">
        <v>2485280.0699999998</v>
      </c>
      <c r="O14" s="15">
        <f t="shared" si="0"/>
        <v>35.866666666666667</v>
      </c>
      <c r="P14" s="16"/>
      <c r="Q14" s="17" t="e">
        <f>PRODUCT(O14,#REF!)</f>
        <v>#REF!</v>
      </c>
      <c r="R14" s="16"/>
      <c r="S14" s="16"/>
      <c r="T14" s="23" t="e">
        <f>#N/A</f>
        <v>#N/A</v>
      </c>
      <c r="U14" s="16" t="s">
        <v>162</v>
      </c>
      <c r="V14" s="16" t="s">
        <v>165</v>
      </c>
      <c r="W14" s="16" t="s">
        <v>166</v>
      </c>
      <c r="X14" s="16" t="s">
        <v>167</v>
      </c>
      <c r="Y14" s="16" t="s">
        <v>168</v>
      </c>
      <c r="Z14" s="16" t="s">
        <v>169</v>
      </c>
      <c r="AA14" s="16" t="s">
        <v>170</v>
      </c>
      <c r="AB14" s="16" t="s">
        <v>171</v>
      </c>
      <c r="AC14" s="16" t="s">
        <v>172</v>
      </c>
      <c r="AD14" s="19" t="s">
        <v>173</v>
      </c>
      <c r="AE14" s="20" t="e">
        <f t="shared" si="1"/>
        <v>#REF!</v>
      </c>
      <c r="AF14" s="21">
        <f t="shared" si="2"/>
        <v>29182237.920000002</v>
      </c>
      <c r="AG14" s="24"/>
      <c r="AH14" s="14">
        <v>85</v>
      </c>
      <c r="AI14" s="10"/>
    </row>
    <row r="15" spans="1:35" s="1" customFormat="1" ht="89.25" customHeight="1">
      <c r="A15" s="11">
        <v>9</v>
      </c>
      <c r="B15" s="12" t="s">
        <v>288</v>
      </c>
      <c r="C15" s="12" t="s">
        <v>17</v>
      </c>
      <c r="D15" s="12" t="s">
        <v>18</v>
      </c>
      <c r="E15" s="13">
        <v>37.4</v>
      </c>
      <c r="F15" s="13">
        <v>36.4</v>
      </c>
      <c r="G15" s="13"/>
      <c r="H15" s="13"/>
      <c r="I15" s="13"/>
      <c r="J15" s="13"/>
      <c r="K15" s="13">
        <v>33</v>
      </c>
      <c r="L15" s="13"/>
      <c r="M15" s="77">
        <v>6762483.2000000002</v>
      </c>
      <c r="N15" s="77">
        <v>5748110.7199999997</v>
      </c>
      <c r="O15" s="15">
        <f t="shared" si="0"/>
        <v>35.6</v>
      </c>
      <c r="P15" s="16"/>
      <c r="Q15" s="17" t="e">
        <f>PRODUCT(O15,#REF!)</f>
        <v>#REF!</v>
      </c>
      <c r="R15" s="16"/>
      <c r="S15" s="16"/>
      <c r="T15" s="23" t="e">
        <f>#N/A</f>
        <v>#N/A</v>
      </c>
      <c r="U15" s="16" t="s">
        <v>162</v>
      </c>
      <c r="V15" s="16" t="s">
        <v>183</v>
      </c>
      <c r="W15" s="16" t="s">
        <v>166</v>
      </c>
      <c r="X15" s="16" t="s">
        <v>184</v>
      </c>
      <c r="Y15" s="16" t="s">
        <v>185</v>
      </c>
      <c r="Z15" s="16" t="s">
        <v>186</v>
      </c>
      <c r="AA15" s="16" t="s">
        <v>187</v>
      </c>
      <c r="AB15" s="16" t="s">
        <v>188</v>
      </c>
      <c r="AC15" s="16" t="s">
        <v>189</v>
      </c>
      <c r="AD15" s="19" t="s">
        <v>190</v>
      </c>
      <c r="AE15" s="20" t="e">
        <f t="shared" si="1"/>
        <v>#REF!</v>
      </c>
      <c r="AF15" s="21">
        <f t="shared" si="2"/>
        <v>34930348.640000001</v>
      </c>
      <c r="AG15" s="24"/>
      <c r="AH15" s="14">
        <v>85</v>
      </c>
      <c r="AI15" s="10"/>
    </row>
    <row r="16" spans="1:35" s="1" customFormat="1" ht="79.5" customHeight="1">
      <c r="A16" s="11">
        <v>10</v>
      </c>
      <c r="B16" s="12" t="s">
        <v>284</v>
      </c>
      <c r="C16" s="12" t="s">
        <v>19</v>
      </c>
      <c r="D16" s="12" t="s">
        <v>20</v>
      </c>
      <c r="E16" s="13">
        <v>35.6</v>
      </c>
      <c r="F16" s="13">
        <v>38.799999999999997</v>
      </c>
      <c r="G16" s="13"/>
      <c r="H16" s="13"/>
      <c r="I16" s="13"/>
      <c r="J16" s="13"/>
      <c r="K16" s="13">
        <v>32</v>
      </c>
      <c r="L16" s="13"/>
      <c r="M16" s="77">
        <v>3099995.14</v>
      </c>
      <c r="N16" s="77">
        <v>2634995.86</v>
      </c>
      <c r="O16" s="15">
        <f t="shared" si="0"/>
        <v>35.466666666666669</v>
      </c>
      <c r="P16" s="16"/>
      <c r="Q16" s="17" t="e">
        <f>PRODUCT(O16,#REF!)</f>
        <v>#REF!</v>
      </c>
      <c r="R16" s="16"/>
      <c r="S16" s="16"/>
      <c r="T16" s="23" t="e">
        <f>#N/A</f>
        <v>#N/A</v>
      </c>
      <c r="U16" s="16" t="s">
        <v>162</v>
      </c>
      <c r="V16" s="16" t="s">
        <v>193</v>
      </c>
      <c r="W16" s="16" t="s">
        <v>166</v>
      </c>
      <c r="X16" s="16" t="s">
        <v>194</v>
      </c>
      <c r="Y16" s="16" t="s">
        <v>293</v>
      </c>
      <c r="Z16" s="16" t="s">
        <v>195</v>
      </c>
      <c r="AA16" s="16" t="s">
        <v>196</v>
      </c>
      <c r="AB16" s="16" t="s">
        <v>197</v>
      </c>
      <c r="AC16" s="16" t="s">
        <v>198</v>
      </c>
      <c r="AD16" s="19" t="s">
        <v>199</v>
      </c>
      <c r="AE16" s="20" t="e">
        <f t="shared" si="1"/>
        <v>#REF!</v>
      </c>
      <c r="AF16" s="21">
        <f t="shared" si="2"/>
        <v>37565344.5</v>
      </c>
      <c r="AG16" s="24"/>
      <c r="AH16" s="14">
        <v>85</v>
      </c>
      <c r="AI16" s="10"/>
    </row>
    <row r="17" spans="1:36" s="1" customFormat="1" ht="66" customHeight="1">
      <c r="A17" s="11">
        <v>11</v>
      </c>
      <c r="B17" s="12" t="s">
        <v>4</v>
      </c>
      <c r="C17" s="12" t="s">
        <v>21</v>
      </c>
      <c r="D17" s="12" t="s">
        <v>22</v>
      </c>
      <c r="E17" s="13">
        <v>34.6</v>
      </c>
      <c r="F17" s="13">
        <v>38.799999999999997</v>
      </c>
      <c r="G17" s="13"/>
      <c r="H17" s="13"/>
      <c r="I17" s="13"/>
      <c r="J17" s="13"/>
      <c r="K17" s="13">
        <v>32.200000000000003</v>
      </c>
      <c r="L17" s="13"/>
      <c r="M17" s="77">
        <v>1199348.6100000001</v>
      </c>
      <c r="N17" s="77">
        <v>1019446.31</v>
      </c>
      <c r="O17" s="15">
        <f t="shared" si="0"/>
        <v>35.200000000000003</v>
      </c>
      <c r="P17" s="16"/>
      <c r="Q17" s="17" t="e">
        <f>PRODUCT(O17,#REF!)</f>
        <v>#REF!</v>
      </c>
      <c r="R17" s="16"/>
      <c r="S17" s="16"/>
      <c r="T17" s="23" t="e">
        <f>#N/A</f>
        <v>#N/A</v>
      </c>
      <c r="U17" s="16" t="s">
        <v>162</v>
      </c>
      <c r="V17" s="16" t="s">
        <v>243</v>
      </c>
      <c r="W17" s="16" t="s">
        <v>289</v>
      </c>
      <c r="X17" s="16" t="s">
        <v>244</v>
      </c>
      <c r="Y17" s="16" t="s">
        <v>245</v>
      </c>
      <c r="Z17" s="16" t="s">
        <v>246</v>
      </c>
      <c r="AA17" s="16" t="s">
        <v>191</v>
      </c>
      <c r="AB17" s="16" t="s">
        <v>247</v>
      </c>
      <c r="AC17" s="16" t="s">
        <v>248</v>
      </c>
      <c r="AD17" s="19" t="s">
        <v>249</v>
      </c>
      <c r="AE17" s="20" t="e">
        <f t="shared" si="1"/>
        <v>#REF!</v>
      </c>
      <c r="AF17" s="21">
        <f t="shared" si="2"/>
        <v>38584790.810000002</v>
      </c>
      <c r="AG17" s="24"/>
      <c r="AH17" s="14">
        <v>85</v>
      </c>
      <c r="AI17" s="10"/>
    </row>
    <row r="18" spans="1:36" s="1" customFormat="1" ht="79.5" customHeight="1">
      <c r="A18" s="11">
        <v>12</v>
      </c>
      <c r="B18" s="12" t="s">
        <v>23</v>
      </c>
      <c r="C18" s="12" t="s">
        <v>24</v>
      </c>
      <c r="D18" s="12" t="s">
        <v>25</v>
      </c>
      <c r="E18" s="13">
        <v>34.6</v>
      </c>
      <c r="F18" s="13">
        <v>35.6</v>
      </c>
      <c r="G18" s="13"/>
      <c r="H18" s="13"/>
      <c r="I18" s="13">
        <v>33.6</v>
      </c>
      <c r="J18" s="13"/>
      <c r="K18" s="13"/>
      <c r="L18" s="13"/>
      <c r="M18" s="77">
        <v>3733846.6</v>
      </c>
      <c r="N18" s="77">
        <v>3173769.61</v>
      </c>
      <c r="O18" s="15">
        <f t="shared" si="0"/>
        <v>34.6</v>
      </c>
      <c r="P18" s="16"/>
      <c r="Q18" s="17" t="e">
        <f>PRODUCT(O18,#REF!)</f>
        <v>#REF!</v>
      </c>
      <c r="R18" s="16"/>
      <c r="S18" s="16"/>
      <c r="T18" s="23" t="e">
        <f>#N/A</f>
        <v>#N/A</v>
      </c>
      <c r="U18" s="16" t="s">
        <v>162</v>
      </c>
      <c r="V18" s="16" t="s">
        <v>252</v>
      </c>
      <c r="W18" s="16" t="s">
        <v>253</v>
      </c>
      <c r="X18" s="16" t="s">
        <v>254</v>
      </c>
      <c r="Y18" s="16" t="s">
        <v>255</v>
      </c>
      <c r="Z18" s="16" t="s">
        <v>256</v>
      </c>
      <c r="AA18" s="16" t="s">
        <v>218</v>
      </c>
      <c r="AB18" s="16" t="s">
        <v>257</v>
      </c>
      <c r="AC18" s="16" t="s">
        <v>258</v>
      </c>
      <c r="AD18" s="19" t="s">
        <v>259</v>
      </c>
      <c r="AE18" s="20" t="e">
        <f t="shared" si="1"/>
        <v>#REF!</v>
      </c>
      <c r="AF18" s="21">
        <f t="shared" si="2"/>
        <v>41758560.420000002</v>
      </c>
      <c r="AG18" s="24"/>
      <c r="AH18" s="14">
        <v>85</v>
      </c>
      <c r="AI18" s="10"/>
    </row>
    <row r="19" spans="1:36" s="1" customFormat="1" ht="96" customHeight="1">
      <c r="A19" s="11">
        <v>13</v>
      </c>
      <c r="B19" s="12" t="s">
        <v>26</v>
      </c>
      <c r="C19" s="12" t="s">
        <v>27</v>
      </c>
      <c r="D19" s="12" t="s">
        <v>28</v>
      </c>
      <c r="E19" s="13">
        <v>32.6</v>
      </c>
      <c r="F19" s="13">
        <v>32.799999999999997</v>
      </c>
      <c r="G19" s="13"/>
      <c r="H19" s="13"/>
      <c r="I19" s="13"/>
      <c r="J19" s="13"/>
      <c r="K19" s="13">
        <v>34.799999999999997</v>
      </c>
      <c r="L19" s="13"/>
      <c r="M19" s="77">
        <v>824421.15</v>
      </c>
      <c r="N19" s="77">
        <v>700757.97</v>
      </c>
      <c r="O19" s="15">
        <f t="shared" si="0"/>
        <v>33.4</v>
      </c>
      <c r="P19" s="16"/>
      <c r="Q19" s="17" t="e">
        <f>PRODUCT(O19,#REF!)</f>
        <v>#REF!</v>
      </c>
      <c r="R19" s="16"/>
      <c r="S19" s="16"/>
      <c r="T19" s="23" t="e">
        <f>#N/A</f>
        <v>#N/A</v>
      </c>
      <c r="U19" s="16" t="s">
        <v>162</v>
      </c>
      <c r="V19" s="16" t="s">
        <v>183</v>
      </c>
      <c r="W19" s="16" t="s">
        <v>166</v>
      </c>
      <c r="X19" s="16" t="s">
        <v>184</v>
      </c>
      <c r="Y19" s="16" t="s">
        <v>185</v>
      </c>
      <c r="Z19" s="16" t="s">
        <v>186</v>
      </c>
      <c r="AA19" s="16" t="s">
        <v>187</v>
      </c>
      <c r="AB19" s="16" t="s">
        <v>188</v>
      </c>
      <c r="AC19" s="16" t="s">
        <v>189</v>
      </c>
      <c r="AD19" s="19" t="s">
        <v>190</v>
      </c>
      <c r="AE19" s="20" t="e">
        <f t="shared" si="1"/>
        <v>#REF!</v>
      </c>
      <c r="AF19" s="21">
        <f t="shared" si="2"/>
        <v>42459318.390000001</v>
      </c>
      <c r="AG19" s="24"/>
      <c r="AH19" s="14">
        <v>85</v>
      </c>
      <c r="AI19" s="10"/>
    </row>
    <row r="20" spans="1:36" s="1" customFormat="1" ht="61.5" customHeight="1">
      <c r="A20" s="25">
        <v>14</v>
      </c>
      <c r="B20" s="26" t="s">
        <v>29</v>
      </c>
      <c r="C20" s="26" t="s">
        <v>30</v>
      </c>
      <c r="D20" s="26" t="s">
        <v>31</v>
      </c>
      <c r="E20" s="27"/>
      <c r="F20" s="27"/>
      <c r="G20" s="27"/>
      <c r="H20" s="27"/>
      <c r="I20" s="27"/>
      <c r="J20" s="27"/>
      <c r="K20" s="27"/>
      <c r="L20" s="27"/>
      <c r="M20" s="110">
        <v>3580668.97</v>
      </c>
      <c r="N20" s="110">
        <v>3043568.62</v>
      </c>
      <c r="O20" s="29"/>
      <c r="P20" s="30"/>
      <c r="Q20" s="31"/>
      <c r="R20" s="30"/>
      <c r="S20" s="30"/>
      <c r="T20" s="32"/>
      <c r="U20" s="30"/>
      <c r="V20" s="30"/>
      <c r="W20" s="30"/>
      <c r="X20" s="30"/>
      <c r="Y20" s="30"/>
      <c r="Z20" s="30"/>
      <c r="AA20" s="30"/>
      <c r="AB20" s="30"/>
      <c r="AC20" s="30"/>
      <c r="AD20" s="33"/>
      <c r="AE20" s="34"/>
      <c r="AF20" s="35"/>
      <c r="AG20" s="24"/>
      <c r="AH20" s="28">
        <v>85</v>
      </c>
      <c r="AI20" s="10"/>
    </row>
    <row r="21" spans="1:36" s="1" customFormat="1" ht="72" customHeight="1">
      <c r="A21" s="11">
        <v>15</v>
      </c>
      <c r="B21" s="12" t="s">
        <v>32</v>
      </c>
      <c r="C21" s="12" t="s">
        <v>33</v>
      </c>
      <c r="D21" s="12" t="s">
        <v>34</v>
      </c>
      <c r="E21" s="13"/>
      <c r="F21" s="13"/>
      <c r="G21" s="13"/>
      <c r="H21" s="13"/>
      <c r="I21" s="13"/>
      <c r="J21" s="13"/>
      <c r="K21" s="13"/>
      <c r="L21" s="13"/>
      <c r="M21" s="77">
        <v>2194965.67</v>
      </c>
      <c r="N21" s="77">
        <v>1865720.81</v>
      </c>
      <c r="O21" s="15"/>
      <c r="P21" s="16"/>
      <c r="Q21" s="17"/>
      <c r="R21" s="16"/>
      <c r="S21" s="16"/>
      <c r="T21" s="23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20"/>
      <c r="AF21" s="21"/>
      <c r="AG21" s="36"/>
      <c r="AH21" s="14">
        <v>85</v>
      </c>
      <c r="AI21" s="10"/>
    </row>
    <row r="22" spans="1:36" s="1" customFormat="1" ht="59.25" customHeight="1">
      <c r="A22" s="25">
        <v>16</v>
      </c>
      <c r="B22" s="26" t="s">
        <v>155</v>
      </c>
      <c r="C22" s="26" t="s">
        <v>35</v>
      </c>
      <c r="D22" s="26" t="s">
        <v>36</v>
      </c>
      <c r="E22" s="27"/>
      <c r="F22" s="27"/>
      <c r="G22" s="27"/>
      <c r="H22" s="27"/>
      <c r="I22" s="27"/>
      <c r="J22" s="27"/>
      <c r="K22" s="27"/>
      <c r="L22" s="27"/>
      <c r="M22" s="110">
        <v>3541508.72</v>
      </c>
      <c r="N22" s="28">
        <v>3010282.41</v>
      </c>
      <c r="O22" s="29"/>
      <c r="P22" s="30"/>
      <c r="Q22" s="31"/>
      <c r="R22" s="30"/>
      <c r="S22" s="30"/>
      <c r="T22" s="32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4"/>
      <c r="AF22" s="35"/>
      <c r="AG22" s="37"/>
      <c r="AH22" s="28">
        <v>85</v>
      </c>
      <c r="AI22" s="10"/>
    </row>
    <row r="23" spans="1:36" s="1" customFormat="1" ht="75">
      <c r="A23" s="11">
        <v>17</v>
      </c>
      <c r="B23" s="12" t="s">
        <v>295</v>
      </c>
      <c r="C23" s="12" t="s">
        <v>37</v>
      </c>
      <c r="D23" s="12" t="s">
        <v>38</v>
      </c>
      <c r="E23" s="13">
        <v>33.6</v>
      </c>
      <c r="F23" s="13">
        <v>33</v>
      </c>
      <c r="G23" s="13"/>
      <c r="H23" s="13"/>
      <c r="I23" s="13"/>
      <c r="J23" s="13"/>
      <c r="K23" s="13"/>
      <c r="L23" s="13">
        <v>32.6</v>
      </c>
      <c r="M23" s="77">
        <v>5338738.21</v>
      </c>
      <c r="N23" s="77">
        <v>4537927.4800000004</v>
      </c>
      <c r="O23" s="101">
        <f t="shared" si="0"/>
        <v>33.066666666666663</v>
      </c>
      <c r="P23" s="102"/>
      <c r="Q23" s="103" t="e">
        <f>PRODUCT(O23,#REF!)</f>
        <v>#REF!</v>
      </c>
      <c r="R23" s="102"/>
      <c r="S23" s="102"/>
      <c r="T23" s="104" t="e">
        <f>#N/A</f>
        <v>#N/A</v>
      </c>
      <c r="U23" s="102" t="s">
        <v>162</v>
      </c>
      <c r="V23" s="102" t="s">
        <v>220</v>
      </c>
      <c r="W23" s="102" t="s">
        <v>174</v>
      </c>
      <c r="X23" s="102" t="s">
        <v>221</v>
      </c>
      <c r="Y23" s="102" t="s">
        <v>222</v>
      </c>
      <c r="Z23" s="102" t="s">
        <v>223</v>
      </c>
      <c r="AA23" s="102" t="s">
        <v>170</v>
      </c>
      <c r="AB23" s="102" t="s">
        <v>224</v>
      </c>
      <c r="AC23" s="102" t="s">
        <v>225</v>
      </c>
      <c r="AD23" s="102" t="s">
        <v>226</v>
      </c>
      <c r="AE23" s="105" t="e">
        <f t="shared" si="1"/>
        <v>#REF!</v>
      </c>
      <c r="AF23" s="106">
        <f>AF19+N23</f>
        <v>46997245.870000005</v>
      </c>
      <c r="AG23" s="107" t="s">
        <v>303</v>
      </c>
      <c r="AH23" s="108">
        <v>85</v>
      </c>
      <c r="AI23" s="10"/>
      <c r="AJ23" s="2"/>
    </row>
    <row r="24" spans="1:36" s="91" customFormat="1" ht="63" customHeight="1">
      <c r="A24" s="113">
        <v>18</v>
      </c>
      <c r="B24" s="114" t="s">
        <v>302</v>
      </c>
      <c r="C24" s="114" t="s">
        <v>49</v>
      </c>
      <c r="D24" s="114" t="s">
        <v>50</v>
      </c>
      <c r="E24" s="115"/>
      <c r="F24" s="115"/>
      <c r="G24" s="115"/>
      <c r="H24" s="115"/>
      <c r="I24" s="115"/>
      <c r="J24" s="115"/>
      <c r="K24" s="115"/>
      <c r="L24" s="115"/>
      <c r="M24" s="116">
        <v>14800000</v>
      </c>
      <c r="N24" s="116">
        <v>12580000</v>
      </c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8">
        <v>85</v>
      </c>
      <c r="AI24" s="89"/>
      <c r="AJ24" s="90"/>
    </row>
    <row r="25" spans="1:36" s="86" customFormat="1" ht="63" customHeight="1">
      <c r="A25" s="113">
        <v>19</v>
      </c>
      <c r="B25" s="114" t="s">
        <v>9</v>
      </c>
      <c r="C25" s="114" t="s">
        <v>39</v>
      </c>
      <c r="D25" s="114" t="s">
        <v>40</v>
      </c>
      <c r="E25" s="119"/>
      <c r="F25" s="119"/>
      <c r="G25" s="119"/>
      <c r="H25" s="119"/>
      <c r="I25" s="119"/>
      <c r="J25" s="119"/>
      <c r="K25" s="119"/>
      <c r="L25" s="119"/>
      <c r="M25" s="116">
        <v>3803397.97</v>
      </c>
      <c r="N25" s="116">
        <v>2662378.5699999998</v>
      </c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1"/>
      <c r="AG25" s="122"/>
      <c r="AH25" s="116">
        <v>70</v>
      </c>
      <c r="AI25" s="84"/>
      <c r="AJ25" s="85"/>
    </row>
    <row r="26" spans="1:36" s="5" customFormat="1" ht="15">
      <c r="A26" s="125" t="s">
        <v>276</v>
      </c>
      <c r="B26" s="126"/>
      <c r="C26" s="126"/>
      <c r="D26" s="126"/>
      <c r="E26" s="39"/>
      <c r="F26" s="39"/>
      <c r="G26" s="39"/>
      <c r="H26" s="39"/>
      <c r="I26" s="39"/>
      <c r="J26" s="39"/>
      <c r="K26" s="39"/>
      <c r="L26" s="39"/>
      <c r="M26" s="111">
        <f>SUM(M7:M25)</f>
        <v>83623650.539999992</v>
      </c>
      <c r="N26" s="112">
        <f>SUM(N7:N25)</f>
        <v>70159196.280000001</v>
      </c>
      <c r="O26" s="93"/>
      <c r="P26" s="94"/>
      <c r="Q26" s="95"/>
      <c r="R26" s="94"/>
      <c r="S26" s="94"/>
      <c r="T26" s="96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7"/>
      <c r="AF26" s="98"/>
      <c r="AG26" s="99"/>
      <c r="AH26" s="100"/>
      <c r="AI26" s="24"/>
      <c r="AJ26" s="4"/>
    </row>
    <row r="27" spans="1:36" s="5" customFormat="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24"/>
      <c r="AJ27" s="4"/>
    </row>
    <row r="28" spans="1:36" s="136" customFormat="1" ht="12.75" customHeight="1">
      <c r="A28" s="135"/>
    </row>
    <row r="29" spans="1:36" s="92" customFormat="1" ht="12.75" customHeight="1"/>
    <row r="30" spans="1:36" s="92" customFormat="1" ht="12.75" customHeight="1"/>
    <row r="31" spans="1:36" s="92" customFormat="1" ht="12.75" customHeight="1"/>
    <row r="32" spans="1:36" s="92" customFormat="1" ht="12.75" customHeight="1"/>
    <row r="33" spans="1:36" s="92" customFormat="1" ht="12.75" customHeight="1"/>
    <row r="34" spans="1:36" s="5" customFormat="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4"/>
    </row>
    <row r="35" spans="1:36" s="5" customFormat="1" ht="15">
      <c r="A35" s="47"/>
      <c r="B35" s="47"/>
      <c r="C35" s="47"/>
      <c r="D35" s="47"/>
      <c r="E35" s="48"/>
      <c r="F35" s="48"/>
      <c r="G35" s="48"/>
      <c r="H35" s="48"/>
      <c r="I35" s="48"/>
      <c r="J35" s="48"/>
      <c r="K35" s="48"/>
      <c r="L35" s="48"/>
      <c r="M35" s="49"/>
      <c r="N35" s="49"/>
      <c r="O35" s="50"/>
      <c r="P35" s="48"/>
      <c r="Q35" s="51"/>
      <c r="R35" s="48"/>
      <c r="S35" s="48"/>
      <c r="T35" s="52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53"/>
      <c r="AF35" s="54"/>
      <c r="AG35" s="45"/>
      <c r="AH35" s="55"/>
      <c r="AI35" s="24"/>
      <c r="AJ35" s="4"/>
    </row>
    <row r="36" spans="1:36" s="1" customFormat="1" ht="12.7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0"/>
    </row>
    <row r="37" spans="1:36" s="1" customForma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87"/>
      <c r="AI37" s="49"/>
    </row>
    <row r="38" spans="1:36" s="1" customFormat="1" ht="14.2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57"/>
      <c r="AH38" s="58"/>
      <c r="AI38" s="10"/>
    </row>
    <row r="39" spans="1:36" s="1" customFormat="1" ht="18" customHeight="1">
      <c r="A39" s="134" t="s">
        <v>280</v>
      </c>
      <c r="B39" s="134"/>
      <c r="C39" s="134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57"/>
      <c r="AH39" s="58"/>
      <c r="AI39" s="10"/>
    </row>
    <row r="40" spans="1:36" s="1" customFormat="1" ht="72">
      <c r="A40" s="59" t="s">
        <v>153</v>
      </c>
      <c r="B40" s="60" t="s">
        <v>270</v>
      </c>
      <c r="C40" s="59" t="s">
        <v>272</v>
      </c>
      <c r="D40" s="59" t="s">
        <v>271</v>
      </c>
      <c r="E40" s="59" t="s">
        <v>156</v>
      </c>
      <c r="F40" s="59" t="s">
        <v>157</v>
      </c>
      <c r="G40" s="59" t="s">
        <v>160</v>
      </c>
      <c r="H40" s="61" t="s">
        <v>267</v>
      </c>
      <c r="I40" s="62" t="s">
        <v>268</v>
      </c>
      <c r="J40" s="63" t="s">
        <v>269</v>
      </c>
      <c r="K40" s="59" t="s">
        <v>161</v>
      </c>
      <c r="L40" s="59" t="s">
        <v>158</v>
      </c>
      <c r="M40" s="59" t="s">
        <v>274</v>
      </c>
      <c r="N40" s="59" t="s">
        <v>273</v>
      </c>
      <c r="O40" s="64" t="s">
        <v>277</v>
      </c>
      <c r="P40" s="59">
        <v>40</v>
      </c>
      <c r="Q40" s="59" t="s">
        <v>159</v>
      </c>
      <c r="R40" s="59">
        <v>100</v>
      </c>
      <c r="S40" s="59"/>
      <c r="T40" s="59" t="s">
        <v>275</v>
      </c>
      <c r="U40" s="59" t="s">
        <v>234</v>
      </c>
      <c r="V40" s="59" t="s">
        <v>235</v>
      </c>
      <c r="W40" s="59" t="s">
        <v>236</v>
      </c>
      <c r="X40" s="59" t="s">
        <v>237</v>
      </c>
      <c r="Y40" s="59" t="s">
        <v>236</v>
      </c>
      <c r="Z40" s="59" t="s">
        <v>238</v>
      </c>
      <c r="AA40" s="59" t="s">
        <v>239</v>
      </c>
      <c r="AB40" s="59" t="s">
        <v>240</v>
      </c>
      <c r="AC40" s="59" t="s">
        <v>241</v>
      </c>
      <c r="AD40" s="59" t="s">
        <v>242</v>
      </c>
      <c r="AE40" s="59" t="s">
        <v>275</v>
      </c>
      <c r="AF40" s="65" t="s">
        <v>278</v>
      </c>
      <c r="AG40" s="66" t="s">
        <v>279</v>
      </c>
      <c r="AH40" s="59" t="s">
        <v>282</v>
      </c>
      <c r="AI40" s="10"/>
    </row>
    <row r="41" spans="1:36" s="1" customFormat="1" ht="81.75" customHeight="1">
      <c r="A41" s="109">
        <v>1</v>
      </c>
      <c r="B41" s="12" t="s">
        <v>292</v>
      </c>
      <c r="C41" s="12" t="s">
        <v>41</v>
      </c>
      <c r="D41" s="12" t="s">
        <v>42</v>
      </c>
      <c r="E41" s="67">
        <v>32.6</v>
      </c>
      <c r="F41" s="67">
        <v>32.200000000000003</v>
      </c>
      <c r="G41" s="67">
        <v>29.6</v>
      </c>
      <c r="H41" s="67"/>
      <c r="I41" s="67"/>
      <c r="J41" s="67"/>
      <c r="K41" s="67"/>
      <c r="L41" s="67"/>
      <c r="M41" s="14">
        <v>3185352.32</v>
      </c>
      <c r="N41" s="14">
        <v>2705475.47</v>
      </c>
      <c r="O41" s="68">
        <f t="shared" si="0"/>
        <v>31.466666666666669</v>
      </c>
      <c r="P41" s="69"/>
      <c r="Q41" s="70" t="e">
        <f>PRODUCT(O41,#REF!)</f>
        <v>#REF!</v>
      </c>
      <c r="R41" s="69"/>
      <c r="S41" s="69"/>
      <c r="T41" s="71" t="e">
        <f>#N/A</f>
        <v>#N/A</v>
      </c>
      <c r="U41" s="69" t="s">
        <v>162</v>
      </c>
      <c r="V41" s="69" t="s">
        <v>215</v>
      </c>
      <c r="W41" s="69" t="s">
        <v>164</v>
      </c>
      <c r="X41" s="69" t="s">
        <v>216</v>
      </c>
      <c r="Y41" s="69" t="s">
        <v>294</v>
      </c>
      <c r="Z41" s="69" t="s">
        <v>217</v>
      </c>
      <c r="AA41" s="69" t="s">
        <v>218</v>
      </c>
      <c r="AB41" s="69">
        <v>323933866</v>
      </c>
      <c r="AC41" s="69">
        <v>323933602</v>
      </c>
      <c r="AD41" s="69" t="s">
        <v>219</v>
      </c>
      <c r="AE41" s="72" t="e">
        <f t="shared" si="1"/>
        <v>#REF!</v>
      </c>
      <c r="AF41" s="73" t="e">
        <f>#REF!+N41</f>
        <v>#REF!</v>
      </c>
      <c r="AG41" s="74"/>
      <c r="AH41" s="14">
        <v>85</v>
      </c>
      <c r="AI41" s="10"/>
    </row>
    <row r="42" spans="1:36" ht="54.75" customHeight="1">
      <c r="A42" s="109">
        <v>2</v>
      </c>
      <c r="B42" s="12" t="s">
        <v>43</v>
      </c>
      <c r="C42" s="12" t="s">
        <v>44</v>
      </c>
      <c r="D42" s="12" t="s">
        <v>45</v>
      </c>
      <c r="E42" s="75"/>
      <c r="F42" s="75"/>
      <c r="G42" s="75"/>
      <c r="H42" s="75"/>
      <c r="I42" s="75"/>
      <c r="J42" s="75"/>
      <c r="K42" s="75"/>
      <c r="L42" s="75"/>
      <c r="M42" s="14">
        <v>1016337.94</v>
      </c>
      <c r="N42" s="14">
        <v>863887.24</v>
      </c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14">
        <v>85</v>
      </c>
      <c r="AI42" s="38"/>
    </row>
    <row r="43" spans="1:36" ht="61.5" customHeight="1">
      <c r="A43" s="109">
        <v>3</v>
      </c>
      <c r="B43" s="12" t="s">
        <v>46</v>
      </c>
      <c r="C43" s="12" t="s">
        <v>47</v>
      </c>
      <c r="D43" s="12" t="s">
        <v>48</v>
      </c>
      <c r="E43" s="75"/>
      <c r="F43" s="75"/>
      <c r="G43" s="75"/>
      <c r="H43" s="75"/>
      <c r="I43" s="75"/>
      <c r="J43" s="75"/>
      <c r="K43" s="75"/>
      <c r="L43" s="75"/>
      <c r="M43" s="14">
        <v>3968552</v>
      </c>
      <c r="N43" s="14">
        <v>3373269.2</v>
      </c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14">
        <v>85</v>
      </c>
      <c r="AI43" s="38"/>
    </row>
    <row r="44" spans="1:36" ht="60.75" customHeight="1">
      <c r="A44" s="109">
        <v>4</v>
      </c>
      <c r="B44" s="12" t="s">
        <v>284</v>
      </c>
      <c r="C44" s="12" t="s">
        <v>51</v>
      </c>
      <c r="D44" s="12" t="s">
        <v>52</v>
      </c>
      <c r="E44" s="75"/>
      <c r="F44" s="75"/>
      <c r="G44" s="75"/>
      <c r="H44" s="75"/>
      <c r="I44" s="75"/>
      <c r="J44" s="75"/>
      <c r="K44" s="75"/>
      <c r="L44" s="75"/>
      <c r="M44" s="14">
        <v>1497028.55</v>
      </c>
      <c r="N44" s="14">
        <v>1272474.26</v>
      </c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14">
        <v>85</v>
      </c>
      <c r="AI44" s="38"/>
    </row>
    <row r="45" spans="1:36" ht="55.5" customHeight="1">
      <c r="A45" s="109">
        <v>5</v>
      </c>
      <c r="B45" s="12" t="s">
        <v>53</v>
      </c>
      <c r="C45" s="12" t="s">
        <v>54</v>
      </c>
      <c r="D45" s="12" t="s">
        <v>55</v>
      </c>
      <c r="E45" s="75"/>
      <c r="F45" s="75"/>
      <c r="G45" s="75"/>
      <c r="H45" s="75"/>
      <c r="I45" s="75"/>
      <c r="J45" s="75"/>
      <c r="K45" s="75"/>
      <c r="L45" s="75"/>
      <c r="M45" s="14">
        <v>547891.6</v>
      </c>
      <c r="N45" s="14">
        <v>465707.86</v>
      </c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14">
        <v>85</v>
      </c>
      <c r="AI45" s="38"/>
    </row>
    <row r="46" spans="1:36" ht="48" customHeight="1">
      <c r="A46" s="109">
        <v>6</v>
      </c>
      <c r="B46" s="12" t="s">
        <v>4</v>
      </c>
      <c r="C46" s="12" t="s">
        <v>56</v>
      </c>
      <c r="D46" s="12" t="s">
        <v>57</v>
      </c>
      <c r="E46" s="75"/>
      <c r="F46" s="75"/>
      <c r="G46" s="75"/>
      <c r="H46" s="75"/>
      <c r="I46" s="75"/>
      <c r="J46" s="75"/>
      <c r="K46" s="75"/>
      <c r="L46" s="75"/>
      <c r="M46" s="14">
        <v>299983.35999999999</v>
      </c>
      <c r="N46" s="14">
        <v>254985.85</v>
      </c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14">
        <v>85</v>
      </c>
      <c r="AI46" s="38"/>
    </row>
    <row r="47" spans="1:36" ht="52.5" customHeight="1">
      <c r="A47" s="109">
        <v>7</v>
      </c>
      <c r="B47" s="12" t="s">
        <v>1</v>
      </c>
      <c r="C47" s="12" t="s">
        <v>58</v>
      </c>
      <c r="D47" s="12" t="s">
        <v>59</v>
      </c>
      <c r="E47" s="75"/>
      <c r="F47" s="75"/>
      <c r="G47" s="75"/>
      <c r="H47" s="75"/>
      <c r="I47" s="75"/>
      <c r="J47" s="75"/>
      <c r="K47" s="75"/>
      <c r="L47" s="75"/>
      <c r="M47" s="14">
        <v>2258028.46</v>
      </c>
      <c r="N47" s="14">
        <v>1919324.19</v>
      </c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14">
        <v>85</v>
      </c>
      <c r="AI47" s="38"/>
    </row>
    <row r="48" spans="1:36" ht="61.5" customHeight="1">
      <c r="A48" s="109">
        <v>8</v>
      </c>
      <c r="B48" s="12" t="s">
        <v>292</v>
      </c>
      <c r="C48" s="12" t="s">
        <v>60</v>
      </c>
      <c r="D48" s="12" t="s">
        <v>61</v>
      </c>
      <c r="E48" s="75"/>
      <c r="F48" s="75"/>
      <c r="G48" s="75"/>
      <c r="H48" s="75"/>
      <c r="I48" s="75"/>
      <c r="J48" s="75"/>
      <c r="K48" s="75"/>
      <c r="L48" s="75"/>
      <c r="M48" s="14">
        <v>3041492.95</v>
      </c>
      <c r="N48" s="14">
        <v>2585269.0099999998</v>
      </c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14">
        <v>85</v>
      </c>
      <c r="AI48" s="38"/>
    </row>
    <row r="49" spans="1:35" ht="57.75" customHeight="1">
      <c r="A49" s="109">
        <v>9</v>
      </c>
      <c r="B49" s="12" t="s">
        <v>1</v>
      </c>
      <c r="C49" s="12" t="s">
        <v>62</v>
      </c>
      <c r="D49" s="12" t="s">
        <v>63</v>
      </c>
      <c r="E49" s="75"/>
      <c r="F49" s="75"/>
      <c r="G49" s="75"/>
      <c r="H49" s="75"/>
      <c r="I49" s="75"/>
      <c r="J49" s="75"/>
      <c r="K49" s="75"/>
      <c r="L49" s="75"/>
      <c r="M49" s="14">
        <v>1647000</v>
      </c>
      <c r="N49" s="14">
        <v>1399950</v>
      </c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14">
        <v>85</v>
      </c>
      <c r="AI49" s="38"/>
    </row>
    <row r="50" spans="1:35" ht="59.25" customHeight="1">
      <c r="A50" s="109">
        <v>10</v>
      </c>
      <c r="B50" s="12" t="s">
        <v>12</v>
      </c>
      <c r="C50" s="12" t="s">
        <v>64</v>
      </c>
      <c r="D50" s="12" t="s">
        <v>65</v>
      </c>
      <c r="E50" s="75"/>
      <c r="F50" s="75"/>
      <c r="G50" s="75"/>
      <c r="H50" s="75"/>
      <c r="I50" s="75"/>
      <c r="J50" s="75"/>
      <c r="K50" s="75"/>
      <c r="L50" s="75"/>
      <c r="M50" s="14">
        <v>621650.54</v>
      </c>
      <c r="N50" s="14">
        <v>528402.94999999995</v>
      </c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14">
        <v>85</v>
      </c>
      <c r="AI50" s="38"/>
    </row>
    <row r="51" spans="1:35" ht="75" customHeight="1">
      <c r="A51" s="109">
        <v>11</v>
      </c>
      <c r="B51" s="12" t="s">
        <v>66</v>
      </c>
      <c r="C51" s="12" t="s">
        <v>67</v>
      </c>
      <c r="D51" s="12" t="s">
        <v>68</v>
      </c>
      <c r="E51" s="75"/>
      <c r="F51" s="75"/>
      <c r="G51" s="75"/>
      <c r="H51" s="75"/>
      <c r="I51" s="75"/>
      <c r="J51" s="75"/>
      <c r="K51" s="75"/>
      <c r="L51" s="75"/>
      <c r="M51" s="14">
        <v>354903</v>
      </c>
      <c r="N51" s="14">
        <v>301667.55</v>
      </c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14">
        <v>85</v>
      </c>
      <c r="AI51" s="38"/>
    </row>
    <row r="52" spans="1:35" ht="73.5" customHeight="1">
      <c r="A52" s="109">
        <v>12</v>
      </c>
      <c r="B52" s="12" t="s">
        <v>287</v>
      </c>
      <c r="C52" s="12" t="s">
        <v>69</v>
      </c>
      <c r="D52" s="12" t="s">
        <v>70</v>
      </c>
      <c r="E52" s="75"/>
      <c r="F52" s="75"/>
      <c r="G52" s="75"/>
      <c r="H52" s="75"/>
      <c r="I52" s="75"/>
      <c r="J52" s="75"/>
      <c r="K52" s="75"/>
      <c r="L52" s="75"/>
      <c r="M52" s="14">
        <v>16441197.560000001</v>
      </c>
      <c r="N52" s="14">
        <v>13975017.92</v>
      </c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14">
        <v>85</v>
      </c>
      <c r="AI52" s="38"/>
    </row>
    <row r="53" spans="1:35" ht="38.25">
      <c r="A53" s="109">
        <v>13</v>
      </c>
      <c r="B53" s="12" t="s">
        <v>295</v>
      </c>
      <c r="C53" s="12" t="s">
        <v>71</v>
      </c>
      <c r="D53" s="12" t="s">
        <v>72</v>
      </c>
      <c r="E53" s="75"/>
      <c r="F53" s="75"/>
      <c r="G53" s="75"/>
      <c r="H53" s="75"/>
      <c r="I53" s="75"/>
      <c r="J53" s="75"/>
      <c r="K53" s="75"/>
      <c r="L53" s="75"/>
      <c r="M53" s="14">
        <v>942406.77</v>
      </c>
      <c r="N53" s="14">
        <v>801045.75</v>
      </c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14">
        <v>85</v>
      </c>
      <c r="AI53" s="38"/>
    </row>
    <row r="54" spans="1:35" ht="52.5" customHeight="1">
      <c r="A54" s="109">
        <v>14</v>
      </c>
      <c r="B54" s="12" t="s">
        <v>1</v>
      </c>
      <c r="C54" s="12" t="s">
        <v>73</v>
      </c>
      <c r="D54" s="12" t="s">
        <v>74</v>
      </c>
      <c r="E54" s="75"/>
      <c r="F54" s="75"/>
      <c r="G54" s="75"/>
      <c r="H54" s="75"/>
      <c r="I54" s="75"/>
      <c r="J54" s="75"/>
      <c r="K54" s="75"/>
      <c r="L54" s="75"/>
      <c r="M54" s="14">
        <v>3512634.82</v>
      </c>
      <c r="N54" s="14">
        <v>2985739.6</v>
      </c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14">
        <v>85</v>
      </c>
      <c r="AI54" s="38"/>
    </row>
    <row r="55" spans="1:35" ht="64.5" customHeight="1">
      <c r="A55" s="109">
        <v>15</v>
      </c>
      <c r="B55" s="12" t="s">
        <v>287</v>
      </c>
      <c r="C55" s="12" t="s">
        <v>75</v>
      </c>
      <c r="D55" s="12" t="s">
        <v>76</v>
      </c>
      <c r="E55" s="75"/>
      <c r="F55" s="75"/>
      <c r="G55" s="75"/>
      <c r="H55" s="75"/>
      <c r="I55" s="75"/>
      <c r="J55" s="75"/>
      <c r="K55" s="75"/>
      <c r="L55" s="75"/>
      <c r="M55" s="14">
        <v>4571269.1900000004</v>
      </c>
      <c r="N55" s="14">
        <v>2409058.87</v>
      </c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14">
        <v>85</v>
      </c>
      <c r="AI55" s="38"/>
    </row>
    <row r="56" spans="1:35" ht="60" customHeight="1">
      <c r="A56" s="109">
        <v>16</v>
      </c>
      <c r="B56" s="12" t="s">
        <v>77</v>
      </c>
      <c r="C56" s="12" t="s">
        <v>78</v>
      </c>
      <c r="D56" s="12" t="s">
        <v>79</v>
      </c>
      <c r="E56" s="75"/>
      <c r="F56" s="75"/>
      <c r="G56" s="75"/>
      <c r="H56" s="75"/>
      <c r="I56" s="75"/>
      <c r="J56" s="75"/>
      <c r="K56" s="75"/>
      <c r="L56" s="75"/>
      <c r="M56" s="14">
        <v>4703566.29</v>
      </c>
      <c r="N56" s="14">
        <v>3998031.34</v>
      </c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14">
        <v>85</v>
      </c>
      <c r="AI56" s="38"/>
    </row>
    <row r="57" spans="1:35" ht="72.75" customHeight="1">
      <c r="A57" s="109">
        <v>17</v>
      </c>
      <c r="B57" s="12" t="s">
        <v>287</v>
      </c>
      <c r="C57" s="12" t="s">
        <v>80</v>
      </c>
      <c r="D57" s="12" t="s">
        <v>81</v>
      </c>
      <c r="E57" s="75"/>
      <c r="F57" s="75"/>
      <c r="G57" s="75"/>
      <c r="H57" s="75"/>
      <c r="I57" s="75"/>
      <c r="J57" s="75"/>
      <c r="K57" s="75"/>
      <c r="L57" s="75"/>
      <c r="M57" s="14">
        <v>17575576.710000001</v>
      </c>
      <c r="N57" s="14">
        <v>14939240.199999999</v>
      </c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14">
        <v>85</v>
      </c>
      <c r="AI57" s="38"/>
    </row>
    <row r="58" spans="1:35" ht="46.5" customHeight="1">
      <c r="A58" s="109">
        <v>18</v>
      </c>
      <c r="B58" s="12" t="s">
        <v>291</v>
      </c>
      <c r="C58" s="12" t="s">
        <v>82</v>
      </c>
      <c r="D58" s="12" t="s">
        <v>83</v>
      </c>
      <c r="E58" s="75"/>
      <c r="F58" s="75"/>
      <c r="G58" s="75"/>
      <c r="H58" s="75"/>
      <c r="I58" s="75"/>
      <c r="J58" s="75"/>
      <c r="K58" s="75"/>
      <c r="L58" s="75"/>
      <c r="M58" s="14">
        <v>429629.36</v>
      </c>
      <c r="N58" s="14">
        <v>365184.96</v>
      </c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14">
        <v>85</v>
      </c>
      <c r="AI58" s="38"/>
    </row>
    <row r="59" spans="1:35" ht="38.25">
      <c r="A59" s="109">
        <v>19</v>
      </c>
      <c r="B59" s="12" t="s">
        <v>77</v>
      </c>
      <c r="C59" s="12" t="s">
        <v>84</v>
      </c>
      <c r="D59" s="12" t="s">
        <v>85</v>
      </c>
      <c r="E59" s="75"/>
      <c r="F59" s="75"/>
      <c r="G59" s="75"/>
      <c r="H59" s="75"/>
      <c r="I59" s="75"/>
      <c r="J59" s="75"/>
      <c r="K59" s="75"/>
      <c r="L59" s="75"/>
      <c r="M59" s="14">
        <v>1568009.98</v>
      </c>
      <c r="N59" s="14">
        <v>1332808.48</v>
      </c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14">
        <v>85</v>
      </c>
      <c r="AI59" s="38"/>
    </row>
    <row r="60" spans="1:35" ht="50.25" customHeight="1">
      <c r="A60" s="109">
        <v>20</v>
      </c>
      <c r="B60" s="12" t="s">
        <v>155</v>
      </c>
      <c r="C60" s="12" t="s">
        <v>86</v>
      </c>
      <c r="D60" s="12" t="s">
        <v>87</v>
      </c>
      <c r="E60" s="75"/>
      <c r="F60" s="75"/>
      <c r="G60" s="75"/>
      <c r="H60" s="75"/>
      <c r="I60" s="75"/>
      <c r="J60" s="75"/>
      <c r="K60" s="75"/>
      <c r="L60" s="75"/>
      <c r="M60" s="14">
        <v>5864121.1200000001</v>
      </c>
      <c r="N60" s="14">
        <v>4984502.95</v>
      </c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14">
        <v>85</v>
      </c>
      <c r="AI60" s="38"/>
    </row>
    <row r="61" spans="1:35" ht="54" customHeight="1">
      <c r="A61" s="109">
        <v>21</v>
      </c>
      <c r="B61" s="12" t="s">
        <v>12</v>
      </c>
      <c r="C61" s="12" t="s">
        <v>88</v>
      </c>
      <c r="D61" s="12" t="s">
        <v>89</v>
      </c>
      <c r="E61" s="75"/>
      <c r="F61" s="75"/>
      <c r="G61" s="75"/>
      <c r="H61" s="75"/>
      <c r="I61" s="75"/>
      <c r="J61" s="75"/>
      <c r="K61" s="75"/>
      <c r="L61" s="75"/>
      <c r="M61" s="14">
        <v>621650.53</v>
      </c>
      <c r="N61" s="14">
        <v>528402.94999999995</v>
      </c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14">
        <v>85</v>
      </c>
      <c r="AI61" s="38"/>
    </row>
    <row r="62" spans="1:35" ht="87" customHeight="1">
      <c r="A62" s="109">
        <v>22</v>
      </c>
      <c r="B62" s="12" t="s">
        <v>32</v>
      </c>
      <c r="C62" s="12" t="s">
        <v>90</v>
      </c>
      <c r="D62" s="12" t="s">
        <v>91</v>
      </c>
      <c r="E62" s="75"/>
      <c r="F62" s="75"/>
      <c r="G62" s="75"/>
      <c r="H62" s="75"/>
      <c r="I62" s="75"/>
      <c r="J62" s="75"/>
      <c r="K62" s="75"/>
      <c r="L62" s="75"/>
      <c r="M62" s="14">
        <v>2835165.14</v>
      </c>
      <c r="N62" s="14">
        <v>2401101.35</v>
      </c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14">
        <v>84.69</v>
      </c>
      <c r="AI62" s="38"/>
    </row>
    <row r="63" spans="1:35" ht="53.25" customHeight="1">
      <c r="A63" s="109">
        <v>23</v>
      </c>
      <c r="B63" s="12" t="s">
        <v>77</v>
      </c>
      <c r="C63" s="12" t="s">
        <v>92</v>
      </c>
      <c r="D63" s="12" t="s">
        <v>93</v>
      </c>
      <c r="E63" s="75"/>
      <c r="F63" s="75"/>
      <c r="G63" s="75"/>
      <c r="H63" s="75"/>
      <c r="I63" s="75"/>
      <c r="J63" s="75"/>
      <c r="K63" s="75"/>
      <c r="L63" s="75"/>
      <c r="M63" s="14">
        <v>5413749.79</v>
      </c>
      <c r="N63" s="14">
        <v>4601687.32</v>
      </c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14">
        <v>85</v>
      </c>
      <c r="AI63" s="38"/>
    </row>
    <row r="64" spans="1:35" ht="75" customHeight="1">
      <c r="A64" s="109">
        <v>24</v>
      </c>
      <c r="B64" s="12" t="s">
        <v>284</v>
      </c>
      <c r="C64" s="12" t="s">
        <v>94</v>
      </c>
      <c r="D64" s="12" t="s">
        <v>95</v>
      </c>
      <c r="E64" s="75"/>
      <c r="F64" s="75"/>
      <c r="G64" s="75"/>
      <c r="H64" s="75"/>
      <c r="I64" s="75"/>
      <c r="J64" s="75"/>
      <c r="K64" s="75"/>
      <c r="L64" s="75"/>
      <c r="M64" s="14">
        <v>1677939.61</v>
      </c>
      <c r="N64" s="14">
        <v>1426248.66</v>
      </c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14">
        <v>85</v>
      </c>
      <c r="AI64" s="38"/>
    </row>
    <row r="65" spans="1:35" ht="25.5">
      <c r="A65" s="109">
        <v>25</v>
      </c>
      <c r="B65" s="12" t="s">
        <v>292</v>
      </c>
      <c r="C65" s="12" t="s">
        <v>96</v>
      </c>
      <c r="D65" s="12" t="s">
        <v>97</v>
      </c>
      <c r="E65" s="75"/>
      <c r="F65" s="75"/>
      <c r="G65" s="75"/>
      <c r="H65" s="75"/>
      <c r="I65" s="75"/>
      <c r="J65" s="75"/>
      <c r="K65" s="75"/>
      <c r="L65" s="75"/>
      <c r="M65" s="14">
        <v>1669238.68</v>
      </c>
      <c r="N65" s="14">
        <v>1418852.88</v>
      </c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14">
        <v>85</v>
      </c>
      <c r="AI65" s="38"/>
    </row>
    <row r="66" spans="1:35" ht="65.25" customHeight="1">
      <c r="A66" s="109">
        <v>26</v>
      </c>
      <c r="B66" s="12" t="s">
        <v>300</v>
      </c>
      <c r="C66" s="12" t="s">
        <v>98</v>
      </c>
      <c r="D66" s="12" t="s">
        <v>99</v>
      </c>
      <c r="E66" s="75"/>
      <c r="F66" s="75"/>
      <c r="G66" s="75"/>
      <c r="H66" s="75"/>
      <c r="I66" s="75"/>
      <c r="J66" s="75"/>
      <c r="K66" s="75"/>
      <c r="L66" s="75"/>
      <c r="M66" s="14">
        <v>11769539.390000001</v>
      </c>
      <c r="N66" s="14">
        <v>10004108.48</v>
      </c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14">
        <v>85</v>
      </c>
      <c r="AI66" s="38"/>
    </row>
    <row r="67" spans="1:35" ht="54.75" customHeight="1">
      <c r="A67" s="109">
        <v>27</v>
      </c>
      <c r="B67" s="12" t="s">
        <v>12</v>
      </c>
      <c r="C67" s="12" t="s">
        <v>100</v>
      </c>
      <c r="D67" s="12" t="s">
        <v>101</v>
      </c>
      <c r="E67" s="75"/>
      <c r="F67" s="75"/>
      <c r="G67" s="75"/>
      <c r="H67" s="75"/>
      <c r="I67" s="75"/>
      <c r="J67" s="75"/>
      <c r="K67" s="75"/>
      <c r="L67" s="75"/>
      <c r="M67" s="14">
        <v>3300844.16</v>
      </c>
      <c r="N67" s="14">
        <v>2805717.53</v>
      </c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14">
        <v>85</v>
      </c>
      <c r="AI67" s="38"/>
    </row>
    <row r="68" spans="1:35" ht="68.25" customHeight="1">
      <c r="A68" s="109">
        <v>28</v>
      </c>
      <c r="B68" s="12" t="s">
        <v>32</v>
      </c>
      <c r="C68" s="12" t="s">
        <v>102</v>
      </c>
      <c r="D68" s="12" t="s">
        <v>103</v>
      </c>
      <c r="E68" s="75"/>
      <c r="F68" s="75"/>
      <c r="G68" s="75"/>
      <c r="H68" s="75"/>
      <c r="I68" s="75"/>
      <c r="J68" s="75"/>
      <c r="K68" s="75"/>
      <c r="L68" s="75"/>
      <c r="M68" s="14">
        <v>3262619.11</v>
      </c>
      <c r="N68" s="14">
        <v>2773226.24</v>
      </c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14">
        <v>85</v>
      </c>
      <c r="AI68" s="38"/>
    </row>
    <row r="69" spans="1:35" ht="51.75" customHeight="1">
      <c r="A69" s="109">
        <v>29</v>
      </c>
      <c r="B69" s="12" t="s">
        <v>23</v>
      </c>
      <c r="C69" s="12" t="s">
        <v>104</v>
      </c>
      <c r="D69" s="12" t="s">
        <v>105</v>
      </c>
      <c r="E69" s="75"/>
      <c r="F69" s="75"/>
      <c r="G69" s="75"/>
      <c r="H69" s="75"/>
      <c r="I69" s="75"/>
      <c r="J69" s="75"/>
      <c r="K69" s="75"/>
      <c r="L69" s="75"/>
      <c r="M69" s="14">
        <v>2701357.59</v>
      </c>
      <c r="N69" s="14">
        <v>2296153.9500000002</v>
      </c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14">
        <v>85</v>
      </c>
      <c r="AI69" s="38"/>
    </row>
    <row r="70" spans="1:35" ht="66" customHeight="1">
      <c r="A70" s="109">
        <v>30</v>
      </c>
      <c r="B70" s="12" t="s">
        <v>1</v>
      </c>
      <c r="C70" s="12" t="s">
        <v>106</v>
      </c>
      <c r="D70" s="12" t="s">
        <v>107</v>
      </c>
      <c r="E70" s="75"/>
      <c r="F70" s="75"/>
      <c r="G70" s="75"/>
      <c r="H70" s="75"/>
      <c r="I70" s="75"/>
      <c r="J70" s="75"/>
      <c r="K70" s="75"/>
      <c r="L70" s="75"/>
      <c r="M70" s="14">
        <v>2584901.83</v>
      </c>
      <c r="N70" s="14">
        <v>2197166.56</v>
      </c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14">
        <v>85</v>
      </c>
      <c r="AI70" s="38"/>
    </row>
    <row r="71" spans="1:35" ht="69.75" customHeight="1">
      <c r="A71" s="109">
        <v>31</v>
      </c>
      <c r="B71" s="12" t="s">
        <v>291</v>
      </c>
      <c r="C71" s="12" t="s">
        <v>108</v>
      </c>
      <c r="D71" s="12" t="s">
        <v>109</v>
      </c>
      <c r="E71" s="75"/>
      <c r="F71" s="75"/>
      <c r="G71" s="75"/>
      <c r="H71" s="75"/>
      <c r="I71" s="75"/>
      <c r="J71" s="75"/>
      <c r="K71" s="75"/>
      <c r="L71" s="75"/>
      <c r="M71" s="14">
        <v>179983.96</v>
      </c>
      <c r="N71" s="14">
        <v>152986.35999999999</v>
      </c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14">
        <v>85</v>
      </c>
      <c r="AI71" s="38"/>
    </row>
    <row r="72" spans="1:35" ht="51" customHeight="1">
      <c r="A72" s="109">
        <v>32</v>
      </c>
      <c r="B72" s="12" t="s">
        <v>12</v>
      </c>
      <c r="C72" s="12" t="s">
        <v>110</v>
      </c>
      <c r="D72" s="12" t="s">
        <v>111</v>
      </c>
      <c r="E72" s="75"/>
      <c r="F72" s="75"/>
      <c r="G72" s="75"/>
      <c r="H72" s="75"/>
      <c r="I72" s="75"/>
      <c r="J72" s="75"/>
      <c r="K72" s="75"/>
      <c r="L72" s="75"/>
      <c r="M72" s="14">
        <v>2491239.2999999998</v>
      </c>
      <c r="N72" s="14">
        <v>1769121.4</v>
      </c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14">
        <v>85</v>
      </c>
      <c r="AI72" s="38"/>
    </row>
    <row r="73" spans="1:35" ht="57.75" customHeight="1">
      <c r="A73" s="109">
        <v>33</v>
      </c>
      <c r="B73" s="12" t="s">
        <v>288</v>
      </c>
      <c r="C73" s="12" t="s">
        <v>112</v>
      </c>
      <c r="D73" s="12" t="s">
        <v>113</v>
      </c>
      <c r="E73" s="75"/>
      <c r="F73" s="75"/>
      <c r="G73" s="75"/>
      <c r="H73" s="75"/>
      <c r="I73" s="75"/>
      <c r="J73" s="75"/>
      <c r="K73" s="75"/>
      <c r="L73" s="75"/>
      <c r="M73" s="14">
        <v>13256517.43</v>
      </c>
      <c r="N73" s="14">
        <v>11268039.810000001</v>
      </c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14">
        <v>85</v>
      </c>
      <c r="AI73" s="38"/>
    </row>
    <row r="74" spans="1:35" ht="85.5" customHeight="1">
      <c r="A74" s="109">
        <v>34</v>
      </c>
      <c r="B74" s="12" t="s">
        <v>114</v>
      </c>
      <c r="C74" s="12" t="s">
        <v>115</v>
      </c>
      <c r="D74" s="12" t="s">
        <v>116</v>
      </c>
      <c r="E74" s="75"/>
      <c r="F74" s="75"/>
      <c r="G74" s="75"/>
      <c r="H74" s="75"/>
      <c r="I74" s="75"/>
      <c r="J74" s="75"/>
      <c r="K74" s="75"/>
      <c r="L74" s="75"/>
      <c r="M74" s="14">
        <v>4795730.9400000004</v>
      </c>
      <c r="N74" s="14">
        <v>2114691.5099999998</v>
      </c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14">
        <v>44.52</v>
      </c>
      <c r="AI74" s="38"/>
    </row>
    <row r="75" spans="1:35" ht="48" customHeight="1">
      <c r="A75" s="109">
        <v>35</v>
      </c>
      <c r="B75" s="12" t="s">
        <v>290</v>
      </c>
      <c r="C75" s="12" t="s">
        <v>117</v>
      </c>
      <c r="D75" s="12" t="s">
        <v>118</v>
      </c>
      <c r="E75" s="75"/>
      <c r="F75" s="75"/>
      <c r="G75" s="75"/>
      <c r="H75" s="75"/>
      <c r="I75" s="75"/>
      <c r="J75" s="75"/>
      <c r="K75" s="75"/>
      <c r="L75" s="75"/>
      <c r="M75" s="14">
        <v>9498920</v>
      </c>
      <c r="N75" s="14">
        <v>7425305.7599999998</v>
      </c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14">
        <v>78.17</v>
      </c>
      <c r="AI75" s="38"/>
    </row>
    <row r="76" spans="1:35" ht="66.75" customHeight="1">
      <c r="A76" s="109">
        <v>36</v>
      </c>
      <c r="B76" s="12" t="s">
        <v>284</v>
      </c>
      <c r="C76" s="12" t="s">
        <v>119</v>
      </c>
      <c r="D76" s="12" t="s">
        <v>120</v>
      </c>
      <c r="E76" s="75"/>
      <c r="F76" s="75"/>
      <c r="G76" s="75"/>
      <c r="H76" s="75"/>
      <c r="I76" s="75"/>
      <c r="J76" s="75"/>
      <c r="K76" s="75"/>
      <c r="L76" s="75"/>
      <c r="M76" s="14">
        <v>1427691.39</v>
      </c>
      <c r="N76" s="14">
        <v>1213537.68</v>
      </c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14">
        <v>85</v>
      </c>
      <c r="AI76" s="38"/>
    </row>
    <row r="77" spans="1:35" ht="64.5" customHeight="1">
      <c r="A77" s="109">
        <v>37</v>
      </c>
      <c r="B77" s="12" t="s">
        <v>285</v>
      </c>
      <c r="C77" s="12" t="s">
        <v>121</v>
      </c>
      <c r="D77" s="12" t="s">
        <v>122</v>
      </c>
      <c r="E77" s="75"/>
      <c r="F77" s="75"/>
      <c r="G77" s="75"/>
      <c r="H77" s="75"/>
      <c r="I77" s="75"/>
      <c r="J77" s="75"/>
      <c r="K77" s="75"/>
      <c r="L77" s="75"/>
      <c r="M77" s="14">
        <v>1288407.98</v>
      </c>
      <c r="N77" s="14">
        <v>1095146.78</v>
      </c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14">
        <v>85</v>
      </c>
      <c r="AI77" s="38"/>
    </row>
    <row r="78" spans="1:35" ht="72.75" customHeight="1">
      <c r="A78" s="109">
        <v>38</v>
      </c>
      <c r="B78" s="12" t="s">
        <v>123</v>
      </c>
      <c r="C78" s="12" t="s">
        <v>124</v>
      </c>
      <c r="D78" s="12" t="s">
        <v>125</v>
      </c>
      <c r="E78" s="75"/>
      <c r="F78" s="75"/>
      <c r="G78" s="75"/>
      <c r="H78" s="75"/>
      <c r="I78" s="75"/>
      <c r="J78" s="75"/>
      <c r="K78" s="75"/>
      <c r="L78" s="75"/>
      <c r="M78" s="14">
        <v>657068</v>
      </c>
      <c r="N78" s="14">
        <v>558507.80000000005</v>
      </c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14">
        <v>85</v>
      </c>
      <c r="AI78" s="38"/>
    </row>
    <row r="79" spans="1:35" ht="50.25" customHeight="1">
      <c r="A79" s="109">
        <v>39</v>
      </c>
      <c r="B79" s="12" t="s">
        <v>126</v>
      </c>
      <c r="C79" s="12" t="s">
        <v>127</v>
      </c>
      <c r="D79" s="12" t="s">
        <v>128</v>
      </c>
      <c r="E79" s="75"/>
      <c r="F79" s="75"/>
      <c r="G79" s="75"/>
      <c r="H79" s="75"/>
      <c r="I79" s="75"/>
      <c r="J79" s="75"/>
      <c r="K79" s="75"/>
      <c r="L79" s="75"/>
      <c r="M79" s="14">
        <v>6962212.6600000001</v>
      </c>
      <c r="N79" s="14">
        <v>5917880.7599999998</v>
      </c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14">
        <v>85</v>
      </c>
      <c r="AI79" s="38"/>
    </row>
    <row r="80" spans="1:35" ht="69" customHeight="1">
      <c r="A80" s="109">
        <v>40</v>
      </c>
      <c r="B80" s="12" t="s">
        <v>4</v>
      </c>
      <c r="C80" s="12" t="s">
        <v>129</v>
      </c>
      <c r="D80" s="12" t="s">
        <v>130</v>
      </c>
      <c r="E80" s="75"/>
      <c r="F80" s="75"/>
      <c r="G80" s="75"/>
      <c r="H80" s="75"/>
      <c r="I80" s="75"/>
      <c r="J80" s="75"/>
      <c r="K80" s="75"/>
      <c r="L80" s="75"/>
      <c r="M80" s="14">
        <v>550000</v>
      </c>
      <c r="N80" s="14">
        <v>467500</v>
      </c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14">
        <v>85</v>
      </c>
      <c r="AI80" s="38"/>
    </row>
    <row r="81" spans="1:47" ht="68.25" customHeight="1">
      <c r="A81" s="109">
        <v>41</v>
      </c>
      <c r="B81" s="12" t="s">
        <v>300</v>
      </c>
      <c r="C81" s="12" t="s">
        <v>131</v>
      </c>
      <c r="D81" s="12" t="s">
        <v>132</v>
      </c>
      <c r="E81" s="75"/>
      <c r="F81" s="75"/>
      <c r="G81" s="75"/>
      <c r="H81" s="75"/>
      <c r="I81" s="75"/>
      <c r="J81" s="75"/>
      <c r="K81" s="75"/>
      <c r="L81" s="75"/>
      <c r="M81" s="14">
        <v>6397062.1600000001</v>
      </c>
      <c r="N81" s="14">
        <v>5437502.8300000001</v>
      </c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14">
        <v>85</v>
      </c>
      <c r="AI81" s="38"/>
    </row>
    <row r="82" spans="1:47" ht="42.75" customHeight="1">
      <c r="A82" s="109">
        <v>42</v>
      </c>
      <c r="B82" s="12" t="s">
        <v>300</v>
      </c>
      <c r="C82" s="12" t="s">
        <v>133</v>
      </c>
      <c r="D82" s="12" t="s">
        <v>134</v>
      </c>
      <c r="E82" s="75"/>
      <c r="F82" s="75"/>
      <c r="G82" s="75"/>
      <c r="H82" s="75"/>
      <c r="I82" s="75"/>
      <c r="J82" s="75"/>
      <c r="K82" s="75"/>
      <c r="L82" s="75"/>
      <c r="M82" s="14">
        <v>1769488.77</v>
      </c>
      <c r="N82" s="14">
        <v>1504065.45</v>
      </c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14">
        <v>85</v>
      </c>
      <c r="AI82" s="38"/>
    </row>
    <row r="83" spans="1:47" ht="61.5" customHeight="1">
      <c r="A83" s="109">
        <v>43</v>
      </c>
      <c r="B83" s="12" t="s">
        <v>300</v>
      </c>
      <c r="C83" s="12" t="s">
        <v>135</v>
      </c>
      <c r="D83" s="12" t="s">
        <v>136</v>
      </c>
      <c r="E83" s="75"/>
      <c r="F83" s="75"/>
      <c r="G83" s="75"/>
      <c r="H83" s="75"/>
      <c r="I83" s="75"/>
      <c r="J83" s="75"/>
      <c r="K83" s="75"/>
      <c r="L83" s="75"/>
      <c r="M83" s="14">
        <v>9926888.9900000002</v>
      </c>
      <c r="N83" s="14">
        <v>8437855.6400000006</v>
      </c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14">
        <v>85</v>
      </c>
      <c r="AI83" s="38"/>
    </row>
    <row r="84" spans="1:47" ht="72.75" customHeight="1">
      <c r="A84" s="109">
        <v>44</v>
      </c>
      <c r="B84" s="76" t="s">
        <v>137</v>
      </c>
      <c r="C84" s="76" t="s">
        <v>138</v>
      </c>
      <c r="D84" s="76" t="s">
        <v>139</v>
      </c>
      <c r="E84" s="75"/>
      <c r="F84" s="75"/>
      <c r="G84" s="75"/>
      <c r="H84" s="75"/>
      <c r="I84" s="75"/>
      <c r="J84" s="75"/>
      <c r="K84" s="75"/>
      <c r="L84" s="75"/>
      <c r="M84" s="77">
        <v>2011397.31</v>
      </c>
      <c r="N84" s="77">
        <v>1709687.71</v>
      </c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14">
        <v>85</v>
      </c>
      <c r="AI84" s="38"/>
    </row>
    <row r="85" spans="1:47" ht="64.5" customHeight="1">
      <c r="A85" s="109">
        <v>45</v>
      </c>
      <c r="B85" s="12" t="s">
        <v>295</v>
      </c>
      <c r="C85" s="12" t="s">
        <v>140</v>
      </c>
      <c r="D85" s="12" t="s">
        <v>141</v>
      </c>
      <c r="E85" s="75"/>
      <c r="F85" s="75"/>
      <c r="G85" s="75"/>
      <c r="H85" s="75"/>
      <c r="I85" s="75"/>
      <c r="J85" s="75"/>
      <c r="K85" s="75"/>
      <c r="L85" s="75"/>
      <c r="M85" s="14">
        <v>2642326.69</v>
      </c>
      <c r="N85" s="14">
        <v>2245977.6800000002</v>
      </c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14">
        <v>85</v>
      </c>
      <c r="AI85" s="38"/>
    </row>
    <row r="86" spans="1:47" ht="73.5" customHeight="1">
      <c r="A86" s="109">
        <v>46</v>
      </c>
      <c r="B86" s="12" t="s">
        <v>292</v>
      </c>
      <c r="C86" s="12" t="s">
        <v>142</v>
      </c>
      <c r="D86" s="12" t="s">
        <v>143</v>
      </c>
      <c r="E86" s="75"/>
      <c r="F86" s="75"/>
      <c r="G86" s="75"/>
      <c r="H86" s="75"/>
      <c r="I86" s="75"/>
      <c r="J86" s="75"/>
      <c r="K86" s="75"/>
      <c r="L86" s="75"/>
      <c r="M86" s="14">
        <v>1569982.96</v>
      </c>
      <c r="N86" s="14">
        <v>1276206.1100000001</v>
      </c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14">
        <v>85</v>
      </c>
      <c r="AI86" s="38"/>
    </row>
    <row r="87" spans="1:47" ht="52.5" customHeight="1">
      <c r="A87" s="109">
        <v>47</v>
      </c>
      <c r="B87" s="12" t="s">
        <v>288</v>
      </c>
      <c r="C87" s="12" t="s">
        <v>144</v>
      </c>
      <c r="D87" s="12" t="s">
        <v>145</v>
      </c>
      <c r="E87" s="75"/>
      <c r="F87" s="75"/>
      <c r="G87" s="75"/>
      <c r="H87" s="75"/>
      <c r="I87" s="75"/>
      <c r="J87" s="75"/>
      <c r="K87" s="75"/>
      <c r="L87" s="75"/>
      <c r="M87" s="14">
        <v>2417910</v>
      </c>
      <c r="N87" s="14">
        <v>2040441.65</v>
      </c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14">
        <v>85</v>
      </c>
      <c r="AI87" s="38"/>
    </row>
    <row r="88" spans="1:47" ht="55.5" customHeight="1">
      <c r="A88" s="109">
        <v>48</v>
      </c>
      <c r="B88" s="12" t="s">
        <v>146</v>
      </c>
      <c r="C88" s="12" t="s">
        <v>147</v>
      </c>
      <c r="D88" s="12" t="s">
        <v>148</v>
      </c>
      <c r="E88" s="75"/>
      <c r="F88" s="75"/>
      <c r="G88" s="75"/>
      <c r="H88" s="75"/>
      <c r="I88" s="75"/>
      <c r="J88" s="75"/>
      <c r="K88" s="75"/>
      <c r="L88" s="75"/>
      <c r="M88" s="14">
        <v>363406.14</v>
      </c>
      <c r="N88" s="14">
        <v>308895.21000000002</v>
      </c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14">
        <v>85</v>
      </c>
      <c r="AI88" s="38"/>
    </row>
    <row r="89" spans="1:47" ht="48.75" customHeight="1">
      <c r="A89" s="109">
        <v>49</v>
      </c>
      <c r="B89" s="12" t="s">
        <v>290</v>
      </c>
      <c r="C89" s="12" t="s">
        <v>149</v>
      </c>
      <c r="D89" s="12" t="s">
        <v>150</v>
      </c>
      <c r="E89" s="75"/>
      <c r="F89" s="75"/>
      <c r="G89" s="75"/>
      <c r="H89" s="75"/>
      <c r="I89" s="75"/>
      <c r="J89" s="75"/>
      <c r="K89" s="75"/>
      <c r="L89" s="75"/>
      <c r="M89" s="14">
        <v>10028595.68</v>
      </c>
      <c r="N89" s="14">
        <v>8524306.3200000003</v>
      </c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14">
        <v>85</v>
      </c>
      <c r="AI89" s="38"/>
    </row>
    <row r="90" spans="1:47" ht="59.25" customHeight="1">
      <c r="A90" s="109">
        <v>50</v>
      </c>
      <c r="B90" s="12" t="s">
        <v>286</v>
      </c>
      <c r="C90" s="12" t="s">
        <v>151</v>
      </c>
      <c r="D90" s="12" t="s">
        <v>152</v>
      </c>
      <c r="E90" s="75"/>
      <c r="F90" s="75"/>
      <c r="G90" s="75"/>
      <c r="H90" s="75"/>
      <c r="I90" s="75"/>
      <c r="J90" s="75"/>
      <c r="K90" s="75"/>
      <c r="L90" s="75"/>
      <c r="M90" s="14">
        <v>4600000</v>
      </c>
      <c r="N90" s="14">
        <v>3910000</v>
      </c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14">
        <v>85</v>
      </c>
      <c r="AI90" s="38"/>
    </row>
    <row r="91" spans="1:47" s="5" customFormat="1" ht="15">
      <c r="A91" s="125" t="s">
        <v>276</v>
      </c>
      <c r="B91" s="126"/>
      <c r="C91" s="126"/>
      <c r="D91" s="126"/>
      <c r="E91" s="39"/>
      <c r="F91" s="39"/>
      <c r="G91" s="39"/>
      <c r="H91" s="39"/>
      <c r="I91" s="39"/>
      <c r="J91" s="39"/>
      <c r="K91" s="39"/>
      <c r="L91" s="39"/>
      <c r="M91" s="111">
        <f>SUM(M41:M90)</f>
        <v>192718468.71000001</v>
      </c>
      <c r="N91" s="112">
        <f>SUM(N41:N90)</f>
        <v>159291366.03000006</v>
      </c>
      <c r="O91" s="40"/>
      <c r="P91" s="39"/>
      <c r="Q91" s="41"/>
      <c r="R91" s="39"/>
      <c r="S91" s="39"/>
      <c r="T91" s="42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43"/>
      <c r="AF91" s="44"/>
      <c r="AG91" s="45"/>
      <c r="AH91" s="46"/>
      <c r="AI91" s="24"/>
      <c r="AJ91" s="4"/>
    </row>
    <row r="92" spans="1:47" ht="1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78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ht="1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78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ht="1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78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ht="1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78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ht="1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78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ht="1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78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ht="1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78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ht="15">
      <c r="A99" s="38"/>
      <c r="B99" s="38"/>
      <c r="C99" s="38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78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ht="15">
      <c r="A100" s="38"/>
      <c r="B100" s="38"/>
      <c r="C100" s="38"/>
      <c r="D100" s="79"/>
      <c r="E100" s="79"/>
      <c r="F100" s="79"/>
      <c r="G100" s="79"/>
      <c r="H100" s="79"/>
      <c r="I100" s="79"/>
      <c r="J100" s="79"/>
      <c r="K100" s="79"/>
      <c r="L100" s="79"/>
      <c r="M100" s="80"/>
      <c r="N100" s="80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78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ht="15">
      <c r="A101" s="38"/>
      <c r="B101" s="38"/>
      <c r="C101" s="38"/>
      <c r="D101" s="79"/>
      <c r="E101" s="79"/>
      <c r="F101" s="79"/>
      <c r="G101" s="79"/>
      <c r="H101" s="79"/>
      <c r="I101" s="79"/>
      <c r="J101" s="79"/>
      <c r="K101" s="79"/>
      <c r="L101" s="79"/>
      <c r="M101" s="80"/>
      <c r="N101" s="80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78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ht="15">
      <c r="A102" s="38"/>
      <c r="B102" s="38"/>
      <c r="C102" s="38"/>
      <c r="D102" s="79"/>
      <c r="E102" s="79"/>
      <c r="F102" s="79"/>
      <c r="G102" s="79"/>
      <c r="H102" s="79"/>
      <c r="I102" s="79"/>
      <c r="J102" s="79"/>
      <c r="K102" s="79"/>
      <c r="L102" s="79"/>
      <c r="M102" s="81"/>
      <c r="N102" s="81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78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ht="15">
      <c r="A103" s="38"/>
      <c r="B103" s="38"/>
      <c r="C103" s="38"/>
      <c r="D103" s="79"/>
      <c r="E103" s="79"/>
      <c r="F103" s="79"/>
      <c r="G103" s="79"/>
      <c r="H103" s="79"/>
      <c r="I103" s="79"/>
      <c r="J103" s="79"/>
      <c r="K103" s="79"/>
      <c r="L103" s="79"/>
      <c r="M103" s="82"/>
      <c r="N103" s="80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78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ht="15">
      <c r="A104" s="38"/>
      <c r="B104" s="38"/>
      <c r="C104" s="38"/>
      <c r="D104" s="79"/>
      <c r="E104" s="79"/>
      <c r="F104" s="79"/>
      <c r="G104" s="79"/>
      <c r="H104" s="79"/>
      <c r="I104" s="79"/>
      <c r="J104" s="79"/>
      <c r="K104" s="79"/>
      <c r="L104" s="79"/>
      <c r="M104" s="80"/>
      <c r="N104" s="80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78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ht="15">
      <c r="A105" s="38"/>
      <c r="B105" s="38"/>
      <c r="C105" s="38"/>
      <c r="D105" s="79"/>
      <c r="E105" s="79"/>
      <c r="F105" s="79"/>
      <c r="G105" s="79"/>
      <c r="H105" s="79"/>
      <c r="I105" s="79"/>
      <c r="J105" s="79"/>
      <c r="K105" s="79"/>
      <c r="L105" s="79"/>
      <c r="M105" s="80"/>
      <c r="N105" s="79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78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ht="15">
      <c r="A106" s="38"/>
      <c r="B106" s="38"/>
      <c r="C106" s="38"/>
      <c r="D106" s="79"/>
      <c r="E106" s="79"/>
      <c r="F106" s="79"/>
      <c r="G106" s="79"/>
      <c r="H106" s="79"/>
      <c r="I106" s="79"/>
      <c r="J106" s="79"/>
      <c r="K106" s="79"/>
      <c r="L106" s="79"/>
      <c r="M106" s="80"/>
      <c r="N106" s="80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78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ht="15">
      <c r="A107" s="38"/>
      <c r="B107" s="38"/>
      <c r="C107" s="38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78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ht="15">
      <c r="A108" s="38"/>
      <c r="B108" s="38"/>
      <c r="C108" s="38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78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ht="15">
      <c r="A109" s="38"/>
      <c r="B109" s="38"/>
      <c r="C109" s="38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78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ht="15">
      <c r="A110" s="38"/>
      <c r="B110" s="38"/>
      <c r="C110" s="38"/>
      <c r="D110" s="79"/>
      <c r="E110" s="79"/>
      <c r="F110" s="79"/>
      <c r="G110" s="79"/>
      <c r="H110" s="79"/>
      <c r="I110" s="79"/>
      <c r="J110" s="79"/>
      <c r="K110" s="79"/>
      <c r="L110" s="79"/>
      <c r="M110" s="80"/>
      <c r="N110" s="79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78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ht="15">
      <c r="A111" s="38"/>
      <c r="B111" s="38"/>
      <c r="C111" s="38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78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ht="1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78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ht="1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78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ht="1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78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ht="1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78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ht="1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78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ht="1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78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ht="1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78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ht="1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78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ht="1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78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ht="1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78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ht="1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78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ht="1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78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ht="1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78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ht="1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78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ht="1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78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ht="1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78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ht="1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78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ht="1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78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ht="1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78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ht="1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78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ht="1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78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ht="1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78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ht="1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78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ht="1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78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ht="1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78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ht="1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78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ht="1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78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ht="1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78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ht="1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78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ht="1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78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ht="1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78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ht="1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78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ht="1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78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ht="1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78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ht="1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78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ht="1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78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ht="1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78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ht="1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78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ht="1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78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ht="1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78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ht="1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78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ht="1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78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ht="1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78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ht="1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78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ht="1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78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ht="1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78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ht="1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78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ht="1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78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ht="1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78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1:47" ht="1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78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1:47" ht="1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78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1:47" ht="1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78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1:47" ht="1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78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1:47" ht="1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78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47" ht="1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78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47" ht="1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78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47" ht="1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78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47" ht="1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78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47" ht="1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78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1:47" ht="1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78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1:47" ht="1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78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1:47" ht="1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78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1:47" ht="1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78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1:47" ht="1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78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1:47" ht="1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78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1:47" ht="1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78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1:47" ht="1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78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47" ht="1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78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47" ht="1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78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47" ht="1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78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47" ht="1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78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47" ht="1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78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47" ht="1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78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47" ht="1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78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47" ht="1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78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1:47" ht="1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78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1:47" ht="1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78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1:47" ht="1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78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47" ht="1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78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ht="1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78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1:47" ht="1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78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1:47" ht="1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78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1:47" ht="1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78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1:47" ht="1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78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1:47" ht="1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78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1:47" ht="1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78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1:47" ht="1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78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1:47" ht="1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78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1:47" ht="1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78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1:47" ht="1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78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1:47" ht="1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78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1:47" ht="1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78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1:47" ht="1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78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1:47" ht="1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78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1:47" ht="1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78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1:47" ht="1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78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1:47" ht="1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78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1:47" ht="1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78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1:47" ht="1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78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1:47" ht="1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78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1:47" ht="1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78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1:47" ht="1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78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1:47" ht="1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78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1:47" ht="1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78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1:47" ht="1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78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1:47" ht="1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78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1:47" ht="1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78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1:47" ht="1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78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1:47" ht="1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78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1:47" ht="1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78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1:47" ht="1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78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1:47" ht="1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78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1:47"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35:47"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35:47"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35:47"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35:47"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35:47"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35:47"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35:47"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35:47"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35:47"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35:47"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35:47"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35:47"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35:47"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35:47"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35:47"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35:47"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35:47"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35:47"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35:47"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35:47"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35:47"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35:47"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35:47"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35:47"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35:47"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35:47"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35:47"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35:47"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35:47"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35:47"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35:47"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35:47"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35:47"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35:47"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35:47"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35:47"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35:47"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35:47"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35:47"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35:47"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35:47"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35:47"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35:47"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35:47"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35:47"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35:47"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35:47"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35:47"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35:47"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</sheetData>
  <mergeCells count="13">
    <mergeCell ref="A34:AI34"/>
    <mergeCell ref="A2:AH2"/>
    <mergeCell ref="A91:D91"/>
    <mergeCell ref="A1:AH1"/>
    <mergeCell ref="A3:AH3"/>
    <mergeCell ref="A5:T5"/>
    <mergeCell ref="A38:AF38"/>
    <mergeCell ref="A26:D26"/>
    <mergeCell ref="A36:AH36"/>
    <mergeCell ref="A4:N4"/>
    <mergeCell ref="A27:AH27"/>
    <mergeCell ref="A39:C39"/>
    <mergeCell ref="A28:XFD28"/>
  </mergeCells>
  <phoneticPr fontId="16" type="noConversion"/>
  <hyperlinks>
    <hyperlink ref="AD14" r:id="rId1" display="mailto:rozwoj@um.raciborz.pl"/>
    <hyperlink ref="AD13" r:id="rId2" display="mailto:mzd@mzd.czest.pl"/>
    <hyperlink ref="AD15" r:id="rId3"/>
    <hyperlink ref="AD19" r:id="rId4"/>
    <hyperlink ref="AD16" r:id="rId5" display="mailto:bozena.nowak@umtychy.pl"/>
    <hyperlink ref="AD9" r:id="rId6" display="mailto:fundusze@piekary.pl"/>
    <hyperlink ref="AD12" r:id="rId7" display="mailto:mzarzycka@um.jastrzebie.pl"/>
    <hyperlink ref="AD41" r:id="rId8" display="mailto:fundusze@um.tgory.pl"/>
    <hyperlink ref="AD23" r:id="rId9"/>
    <hyperlink ref="AD11" r:id="rId10"/>
    <hyperlink ref="AD17" r:id="rId11"/>
    <hyperlink ref="AD7" r:id="rId12" display="mailto:wim.przygot@um.sosnowiec.pl"/>
    <hyperlink ref="AD8" r:id="rId13" display="mailto:wim.przygot@um.sosnowiec.pl"/>
    <hyperlink ref="AD18" r:id="rId14"/>
    <hyperlink ref="AD10" r:id="rId15"/>
  </hyperlinks>
  <pageMargins left="0.42" right="0.23622047244094491" top="0.74803149606299213" bottom="0.74803149606299213" header="0.31496062992125984" footer="0.31496062992125984"/>
  <pageSetup paperSize="9" scale="80" orientation="landscape" r:id="rId16"/>
  <rowBreaks count="1" manualBreakCount="1">
    <brk id="36" max="16383" man="1"/>
  </rowBreaks>
  <drawing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duże gminy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szczekalam</cp:lastModifiedBy>
  <cp:lastPrinted>2012-02-22T09:17:11Z</cp:lastPrinted>
  <dcterms:created xsi:type="dcterms:W3CDTF">2009-01-02T12:04:33Z</dcterms:created>
  <dcterms:modified xsi:type="dcterms:W3CDTF">2012-02-29T08:19:12Z</dcterms:modified>
</cp:coreProperties>
</file>