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/>
  </bookViews>
  <sheets>
    <sheet name="Wniosek o dotację" sheetId="1" r:id="rId1"/>
    <sheet name="Rap. merytor. do I transzy" sheetId="4" r:id="rId2"/>
    <sheet name="Rap. merytor. do II transzy" sheetId="5" r:id="rId3"/>
    <sheet name="Rap. merytor. do III transzy" sheetId="6" r:id="rId4"/>
    <sheet name="do aut wyliczen" sheetId="2" r:id="rId5"/>
    <sheet name="Arkusz3" sheetId="3" r:id="rId6"/>
  </sheets>
  <definedNames>
    <definedName name="_xlnm.Print_Area" localSheetId="4">'do aut wyliczen'!$B$2:$M$18</definedName>
    <definedName name="_xlnm.Print_Area" localSheetId="1">'Rap. merytor. do I transzy'!$A$1:$R$408</definedName>
    <definedName name="_xlnm.Print_Area" localSheetId="2">'Rap. merytor. do II transzy'!$A$1:$R$413</definedName>
    <definedName name="_xlnm.Print_Area" localSheetId="3">'Rap. merytor. do III transzy'!$A$1:$R$411</definedName>
    <definedName name="_xlnm.Print_Area" localSheetId="0">'Wniosek o dotację'!$A$1:$O$659</definedName>
  </definedNames>
  <calcPr calcId="145621"/>
</workbook>
</file>

<file path=xl/calcChain.xml><?xml version="1.0" encoding="utf-8"?>
<calcChain xmlns="http://schemas.openxmlformats.org/spreadsheetml/2006/main">
  <c r="K620" i="1" l="1"/>
  <c r="K621" i="1"/>
  <c r="K622" i="1"/>
  <c r="K623" i="1"/>
  <c r="K624" i="1"/>
  <c r="K625" i="1"/>
  <c r="K626" i="1"/>
  <c r="K627" i="1"/>
  <c r="K628" i="1"/>
  <c r="M62" i="6" l="1"/>
  <c r="L62" i="6"/>
  <c r="M61" i="6"/>
  <c r="L61" i="6"/>
  <c r="M62" i="5"/>
  <c r="L62" i="5"/>
  <c r="M61" i="5"/>
  <c r="L61" i="5"/>
  <c r="M62" i="4"/>
  <c r="M61" i="4"/>
  <c r="L62" i="4"/>
  <c r="L61" i="4"/>
  <c r="L227" i="1"/>
  <c r="L226" i="1"/>
  <c r="K227" i="1"/>
  <c r="K226" i="1"/>
  <c r="H65" i="6" l="1"/>
  <c r="J237" i="6"/>
  <c r="H237" i="6"/>
  <c r="J236" i="6"/>
  <c r="K236" i="6" s="1"/>
  <c r="H236" i="6"/>
  <c r="K235" i="6"/>
  <c r="J235" i="6"/>
  <c r="H235" i="6"/>
  <c r="J234" i="6"/>
  <c r="K234" i="6" s="1"/>
  <c r="H234" i="6"/>
  <c r="J228" i="6"/>
  <c r="H228" i="6"/>
  <c r="J227" i="6"/>
  <c r="K227" i="6" s="1"/>
  <c r="H227" i="6"/>
  <c r="J226" i="6"/>
  <c r="K226" i="6" s="1"/>
  <c r="H226" i="6"/>
  <c r="J225" i="6"/>
  <c r="K225" i="6" s="1"/>
  <c r="H225" i="6"/>
  <c r="J219" i="6"/>
  <c r="H219" i="6"/>
  <c r="K218" i="6"/>
  <c r="J218" i="6"/>
  <c r="H218" i="6"/>
  <c r="J217" i="6"/>
  <c r="K217" i="6" s="1"/>
  <c r="H217" i="6"/>
  <c r="J216" i="6"/>
  <c r="K216" i="6" s="1"/>
  <c r="H216" i="6"/>
  <c r="J210" i="6"/>
  <c r="H210" i="6"/>
  <c r="K209" i="6"/>
  <c r="J209" i="6"/>
  <c r="H209" i="6"/>
  <c r="J208" i="6"/>
  <c r="K208" i="6" s="1"/>
  <c r="H208" i="6"/>
  <c r="J207" i="6"/>
  <c r="K207" i="6" s="1"/>
  <c r="H207" i="6"/>
  <c r="H200" i="6"/>
  <c r="J200" i="6"/>
  <c r="I65" i="6" s="1"/>
  <c r="H60" i="6"/>
  <c r="I60" i="6"/>
  <c r="I59" i="6"/>
  <c r="H59" i="6"/>
  <c r="H65" i="5"/>
  <c r="J237" i="5"/>
  <c r="H237" i="5"/>
  <c r="J236" i="5"/>
  <c r="K236" i="5" s="1"/>
  <c r="H236" i="5"/>
  <c r="J235" i="5"/>
  <c r="K235" i="5" s="1"/>
  <c r="H235" i="5"/>
  <c r="K234" i="5"/>
  <c r="J234" i="5"/>
  <c r="H234" i="5"/>
  <c r="J228" i="5"/>
  <c r="H228" i="5"/>
  <c r="J227" i="5"/>
  <c r="K227" i="5" s="1"/>
  <c r="H227" i="5"/>
  <c r="J226" i="5"/>
  <c r="K226" i="5" s="1"/>
  <c r="H226" i="5"/>
  <c r="K225" i="5"/>
  <c r="J225" i="5"/>
  <c r="H225" i="5"/>
  <c r="J219" i="5"/>
  <c r="H219" i="5"/>
  <c r="J218" i="5"/>
  <c r="K218" i="5" s="1"/>
  <c r="H218" i="5"/>
  <c r="J217" i="5"/>
  <c r="K217" i="5" s="1"/>
  <c r="H217" i="5"/>
  <c r="K216" i="5"/>
  <c r="J216" i="5"/>
  <c r="H216" i="5"/>
  <c r="J210" i="5"/>
  <c r="H210" i="5"/>
  <c r="J209" i="5"/>
  <c r="K209" i="5" s="1"/>
  <c r="H209" i="5"/>
  <c r="J208" i="5"/>
  <c r="K208" i="5" s="1"/>
  <c r="H208" i="5"/>
  <c r="K207" i="5"/>
  <c r="J207" i="5"/>
  <c r="H207" i="5"/>
  <c r="H200" i="5"/>
  <c r="J200" i="5"/>
  <c r="K200" i="5" s="1"/>
  <c r="H60" i="5"/>
  <c r="I60" i="5"/>
  <c r="I59" i="5"/>
  <c r="H59" i="5"/>
  <c r="H65" i="4"/>
  <c r="I65" i="4"/>
  <c r="J237" i="4"/>
  <c r="H237" i="4"/>
  <c r="K236" i="4"/>
  <c r="J236" i="4"/>
  <c r="H236" i="4"/>
  <c r="J235" i="4"/>
  <c r="K235" i="4" s="1"/>
  <c r="H235" i="4"/>
  <c r="K234" i="4"/>
  <c r="J234" i="4"/>
  <c r="H234" i="4"/>
  <c r="J228" i="4"/>
  <c r="H228" i="4"/>
  <c r="K227" i="4"/>
  <c r="J227" i="4"/>
  <c r="H227" i="4"/>
  <c r="J226" i="4"/>
  <c r="K226" i="4" s="1"/>
  <c r="H226" i="4"/>
  <c r="K225" i="4"/>
  <c r="J225" i="4"/>
  <c r="H225" i="4"/>
  <c r="J219" i="4"/>
  <c r="H219" i="4"/>
  <c r="K218" i="4"/>
  <c r="J218" i="4"/>
  <c r="H218" i="4"/>
  <c r="J217" i="4"/>
  <c r="K217" i="4" s="1"/>
  <c r="H217" i="4"/>
  <c r="K216" i="4"/>
  <c r="J216" i="4"/>
  <c r="H216" i="4"/>
  <c r="J201" i="4"/>
  <c r="H201" i="4"/>
  <c r="K200" i="4"/>
  <c r="J200" i="4"/>
  <c r="H200" i="4"/>
  <c r="J199" i="4"/>
  <c r="K199" i="4" s="1"/>
  <c r="H199" i="4"/>
  <c r="K198" i="4"/>
  <c r="J198" i="4"/>
  <c r="H198" i="4"/>
  <c r="K209" i="4"/>
  <c r="H209" i="4"/>
  <c r="J209" i="4"/>
  <c r="P181" i="4"/>
  <c r="P180" i="4"/>
  <c r="P179" i="4"/>
  <c r="P178" i="4"/>
  <c r="P177" i="4"/>
  <c r="P176" i="4"/>
  <c r="P175" i="4"/>
  <c r="P174" i="4"/>
  <c r="P173" i="4"/>
  <c r="P166" i="4"/>
  <c r="P165" i="4"/>
  <c r="P164" i="4"/>
  <c r="P163" i="4"/>
  <c r="P162" i="4"/>
  <c r="P161" i="4"/>
  <c r="P160" i="4"/>
  <c r="P159" i="4"/>
  <c r="P158" i="4"/>
  <c r="P151" i="4"/>
  <c r="P150" i="4"/>
  <c r="P149" i="4"/>
  <c r="P148" i="4"/>
  <c r="P147" i="4"/>
  <c r="P146" i="4"/>
  <c r="P145" i="4"/>
  <c r="P144" i="4"/>
  <c r="P143" i="4"/>
  <c r="P136" i="4"/>
  <c r="P135" i="4"/>
  <c r="P134" i="4"/>
  <c r="P133" i="4"/>
  <c r="P132" i="4"/>
  <c r="P131" i="4"/>
  <c r="P130" i="4"/>
  <c r="P129" i="4"/>
  <c r="P128" i="4"/>
  <c r="P113" i="4"/>
  <c r="P114" i="4"/>
  <c r="P115" i="4"/>
  <c r="P116" i="4"/>
  <c r="P117" i="4"/>
  <c r="P118" i="4"/>
  <c r="P119" i="4"/>
  <c r="P120" i="4"/>
  <c r="P121" i="4"/>
  <c r="I65" i="5" l="1"/>
  <c r="K200" i="6"/>
  <c r="H60" i="4"/>
  <c r="I60" i="4"/>
  <c r="I59" i="4"/>
  <c r="H59" i="4"/>
  <c r="G231" i="1"/>
  <c r="I482" i="1"/>
  <c r="I481" i="1"/>
  <c r="I480" i="1"/>
  <c r="I473" i="1"/>
  <c r="I472" i="1"/>
  <c r="I471" i="1"/>
  <c r="I464" i="1"/>
  <c r="I463" i="1"/>
  <c r="I462" i="1"/>
  <c r="I455" i="1"/>
  <c r="I454" i="1"/>
  <c r="I453" i="1"/>
  <c r="I446" i="1"/>
  <c r="M427" i="1"/>
  <c r="M426" i="1"/>
  <c r="M425" i="1"/>
  <c r="M424" i="1"/>
  <c r="M423" i="1"/>
  <c r="M422" i="1"/>
  <c r="M421" i="1"/>
  <c r="M420" i="1"/>
  <c r="M419" i="1"/>
  <c r="M418" i="1"/>
  <c r="M412" i="1"/>
  <c r="M411" i="1"/>
  <c r="M410" i="1"/>
  <c r="M409" i="1"/>
  <c r="M408" i="1"/>
  <c r="M407" i="1"/>
  <c r="M406" i="1"/>
  <c r="M405" i="1"/>
  <c r="M404" i="1"/>
  <c r="M403" i="1"/>
  <c r="M397" i="1"/>
  <c r="M396" i="1"/>
  <c r="M395" i="1"/>
  <c r="M394" i="1"/>
  <c r="M393" i="1"/>
  <c r="M392" i="1"/>
  <c r="M391" i="1"/>
  <c r="M390" i="1"/>
  <c r="M389" i="1"/>
  <c r="M388" i="1"/>
  <c r="M382" i="1"/>
  <c r="M381" i="1"/>
  <c r="M380" i="1"/>
  <c r="M379" i="1"/>
  <c r="M378" i="1"/>
  <c r="M377" i="1"/>
  <c r="M376" i="1"/>
  <c r="M375" i="1"/>
  <c r="M374" i="1"/>
  <c r="M373" i="1"/>
  <c r="M359" i="1"/>
  <c r="M360" i="1"/>
  <c r="M361" i="1"/>
  <c r="M362" i="1"/>
  <c r="M363" i="1"/>
  <c r="M364" i="1"/>
  <c r="M365" i="1"/>
  <c r="M366" i="1"/>
  <c r="M367" i="1"/>
  <c r="M358" i="1"/>
  <c r="H271" i="1"/>
  <c r="H263" i="1"/>
  <c r="H255" i="1"/>
  <c r="H247" i="1"/>
  <c r="H239" i="1"/>
  <c r="G226" i="1"/>
  <c r="G60" i="6" s="1"/>
  <c r="G225" i="1"/>
  <c r="G65" i="6" l="1"/>
  <c r="G65" i="5"/>
  <c r="G65" i="4"/>
  <c r="G60" i="4"/>
  <c r="G60" i="5"/>
  <c r="M59" i="6"/>
  <c r="M58" i="6"/>
  <c r="L59" i="6"/>
  <c r="L58" i="6"/>
  <c r="I58" i="6"/>
  <c r="I57" i="6"/>
  <c r="H64" i="6"/>
  <c r="H63" i="6"/>
  <c r="H58" i="6"/>
  <c r="H57" i="6"/>
  <c r="H55" i="6"/>
  <c r="H54" i="6"/>
  <c r="H53" i="6"/>
  <c r="H52" i="6"/>
  <c r="M59" i="5"/>
  <c r="M58" i="5"/>
  <c r="L59" i="5"/>
  <c r="L58" i="5"/>
  <c r="I58" i="5"/>
  <c r="I57" i="5"/>
  <c r="H64" i="5"/>
  <c r="H63" i="5"/>
  <c r="H58" i="5"/>
  <c r="H57" i="5"/>
  <c r="H55" i="5"/>
  <c r="H54" i="5"/>
  <c r="H53" i="5"/>
  <c r="H52" i="5"/>
  <c r="M59" i="4"/>
  <c r="M58" i="4"/>
  <c r="L59" i="4"/>
  <c r="L58" i="4"/>
  <c r="I58" i="4"/>
  <c r="I57" i="4"/>
  <c r="H64" i="4"/>
  <c r="H63" i="4"/>
  <c r="H58" i="4"/>
  <c r="H57" i="4"/>
  <c r="H55" i="4"/>
  <c r="H54" i="4"/>
  <c r="L225" i="1"/>
  <c r="L224" i="1"/>
  <c r="K225" i="1"/>
  <c r="K224" i="1"/>
  <c r="G230" i="1"/>
  <c r="G229" i="1"/>
  <c r="G224" i="1"/>
  <c r="G223" i="1"/>
  <c r="G221" i="1"/>
  <c r="G220" i="1"/>
  <c r="G219" i="1"/>
  <c r="G218" i="1"/>
  <c r="H53" i="4"/>
  <c r="H52" i="4"/>
  <c r="H200" i="1"/>
  <c r="L200" i="1"/>
  <c r="J200" i="1"/>
  <c r="I445" i="1" l="1"/>
  <c r="J41" i="1" l="1"/>
  <c r="I41" i="1"/>
  <c r="G345" i="1" l="1"/>
  <c r="G352" i="1" s="1"/>
  <c r="G330" i="1"/>
  <c r="G337" i="1" s="1"/>
  <c r="G315" i="1"/>
  <c r="G322" i="1" s="1"/>
  <c r="G300" i="1"/>
  <c r="G307" i="1" s="1"/>
  <c r="G281" i="1"/>
  <c r="G288" i="1" s="1"/>
  <c r="H38" i="1" l="1"/>
  <c r="K70" i="6"/>
  <c r="K103" i="6"/>
  <c r="M103" i="6" s="1"/>
  <c r="K104" i="6"/>
  <c r="K105" i="6"/>
  <c r="M105" i="6" s="1"/>
  <c r="K102" i="6"/>
  <c r="M102" i="6" s="1"/>
  <c r="K95" i="6"/>
  <c r="M95" i="6" s="1"/>
  <c r="K96" i="6"/>
  <c r="M96" i="6" s="1"/>
  <c r="K97" i="6"/>
  <c r="M97" i="6" s="1"/>
  <c r="K94" i="6"/>
  <c r="K87" i="6"/>
  <c r="M87" i="6" s="1"/>
  <c r="K88" i="6"/>
  <c r="K89" i="6"/>
  <c r="M89" i="6" s="1"/>
  <c r="K86" i="6"/>
  <c r="M86" i="6" s="1"/>
  <c r="K79" i="6"/>
  <c r="K80" i="6"/>
  <c r="M80" i="6" s="1"/>
  <c r="K81" i="6"/>
  <c r="M81" i="6" s="1"/>
  <c r="K78" i="6"/>
  <c r="M78" i="6" s="1"/>
  <c r="K71" i="6"/>
  <c r="I53" i="6" s="1"/>
  <c r="K72" i="6"/>
  <c r="I54" i="6" s="1"/>
  <c r="K73" i="6"/>
  <c r="L113" i="6"/>
  <c r="L114" i="6"/>
  <c r="L115" i="6"/>
  <c r="L116" i="6"/>
  <c r="L117" i="6"/>
  <c r="L118" i="6"/>
  <c r="L119" i="6"/>
  <c r="L120" i="6"/>
  <c r="L121" i="6"/>
  <c r="L112" i="6"/>
  <c r="I113" i="6"/>
  <c r="P113" i="6" s="1"/>
  <c r="I114" i="6"/>
  <c r="P114" i="6" s="1"/>
  <c r="I115" i="6"/>
  <c r="P115" i="6" s="1"/>
  <c r="I116" i="6"/>
  <c r="P116" i="6" s="1"/>
  <c r="I117" i="6"/>
  <c r="P117" i="6" s="1"/>
  <c r="I118" i="6"/>
  <c r="P118" i="6" s="1"/>
  <c r="I119" i="6"/>
  <c r="P119" i="6" s="1"/>
  <c r="I120" i="6"/>
  <c r="P120" i="6" s="1"/>
  <c r="I121" i="6"/>
  <c r="P121" i="6" s="1"/>
  <c r="I112" i="6"/>
  <c r="P112" i="6" s="1"/>
  <c r="L128" i="6"/>
  <c r="L129" i="6"/>
  <c r="L130" i="6"/>
  <c r="L131" i="6"/>
  <c r="L132" i="6"/>
  <c r="L133" i="6"/>
  <c r="L134" i="6"/>
  <c r="L135" i="6"/>
  <c r="L136" i="6"/>
  <c r="L127" i="6"/>
  <c r="I128" i="6"/>
  <c r="P128" i="6" s="1"/>
  <c r="I129" i="6"/>
  <c r="P129" i="6" s="1"/>
  <c r="I130" i="6"/>
  <c r="P130" i="6" s="1"/>
  <c r="I131" i="6"/>
  <c r="P131" i="6" s="1"/>
  <c r="I132" i="6"/>
  <c r="P132" i="6" s="1"/>
  <c r="I133" i="6"/>
  <c r="P133" i="6" s="1"/>
  <c r="I134" i="6"/>
  <c r="P134" i="6" s="1"/>
  <c r="I135" i="6"/>
  <c r="P135" i="6" s="1"/>
  <c r="I136" i="6"/>
  <c r="P136" i="6" s="1"/>
  <c r="I127" i="6"/>
  <c r="P127" i="6" s="1"/>
  <c r="L143" i="6"/>
  <c r="L144" i="6"/>
  <c r="L145" i="6"/>
  <c r="L146" i="6"/>
  <c r="L147" i="6"/>
  <c r="L148" i="6"/>
  <c r="L149" i="6"/>
  <c r="L150" i="6"/>
  <c r="L151" i="6"/>
  <c r="L142" i="6"/>
  <c r="I143" i="6"/>
  <c r="P143" i="6" s="1"/>
  <c r="I144" i="6"/>
  <c r="P144" i="6" s="1"/>
  <c r="I145" i="6"/>
  <c r="P145" i="6" s="1"/>
  <c r="I146" i="6"/>
  <c r="P146" i="6" s="1"/>
  <c r="I147" i="6"/>
  <c r="P147" i="6" s="1"/>
  <c r="I148" i="6"/>
  <c r="P148" i="6" s="1"/>
  <c r="I149" i="6"/>
  <c r="P149" i="6" s="1"/>
  <c r="I150" i="6"/>
  <c r="P150" i="6" s="1"/>
  <c r="I151" i="6"/>
  <c r="P151" i="6" s="1"/>
  <c r="I142" i="6"/>
  <c r="P142" i="6" s="1"/>
  <c r="L158" i="6"/>
  <c r="L159" i="6"/>
  <c r="L160" i="6"/>
  <c r="L161" i="6"/>
  <c r="L162" i="6"/>
  <c r="L163" i="6"/>
  <c r="L164" i="6"/>
  <c r="L165" i="6"/>
  <c r="L166" i="6"/>
  <c r="L157" i="6"/>
  <c r="I158" i="6"/>
  <c r="P158" i="6" s="1"/>
  <c r="I159" i="6"/>
  <c r="P159" i="6" s="1"/>
  <c r="I160" i="6"/>
  <c r="P160" i="6" s="1"/>
  <c r="I161" i="6"/>
  <c r="P161" i="6" s="1"/>
  <c r="I162" i="6"/>
  <c r="P162" i="6" s="1"/>
  <c r="I163" i="6"/>
  <c r="P163" i="6" s="1"/>
  <c r="I164" i="6"/>
  <c r="P164" i="6" s="1"/>
  <c r="I165" i="6"/>
  <c r="P165" i="6" s="1"/>
  <c r="I166" i="6"/>
  <c r="P166" i="6" s="1"/>
  <c r="I157" i="6"/>
  <c r="P157" i="6" s="1"/>
  <c r="L173" i="6"/>
  <c r="L174" i="6"/>
  <c r="L175" i="6"/>
  <c r="L176" i="6"/>
  <c r="L177" i="6"/>
  <c r="L178" i="6"/>
  <c r="L179" i="6"/>
  <c r="L180" i="6"/>
  <c r="L181" i="6"/>
  <c r="L172" i="6"/>
  <c r="I173" i="6"/>
  <c r="P173" i="6" s="1"/>
  <c r="I174" i="6"/>
  <c r="P174" i="6" s="1"/>
  <c r="I175" i="6"/>
  <c r="P175" i="6" s="1"/>
  <c r="I176" i="6"/>
  <c r="P176" i="6" s="1"/>
  <c r="I177" i="6"/>
  <c r="P177" i="6" s="1"/>
  <c r="I178" i="6"/>
  <c r="P178" i="6" s="1"/>
  <c r="I179" i="6"/>
  <c r="P179" i="6" s="1"/>
  <c r="I180" i="6"/>
  <c r="P180" i="6" s="1"/>
  <c r="I181" i="6"/>
  <c r="P181" i="6" s="1"/>
  <c r="I172" i="6"/>
  <c r="P172" i="6" s="1"/>
  <c r="I189" i="6"/>
  <c r="J189" i="6" s="1"/>
  <c r="I190" i="6"/>
  <c r="J190" i="6" s="1"/>
  <c r="I191" i="6"/>
  <c r="J191" i="6" s="1"/>
  <c r="I192" i="6"/>
  <c r="J192" i="6" s="1"/>
  <c r="I188" i="6"/>
  <c r="J199" i="6"/>
  <c r="J201" i="6"/>
  <c r="J198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72" i="6"/>
  <c r="I391" i="6"/>
  <c r="C391" i="6"/>
  <c r="I390" i="6"/>
  <c r="C390" i="6"/>
  <c r="I389" i="6"/>
  <c r="C389" i="6"/>
  <c r="I388" i="6"/>
  <c r="C388" i="6"/>
  <c r="I387" i="6"/>
  <c r="C387" i="6"/>
  <c r="I386" i="6"/>
  <c r="C386" i="6"/>
  <c r="I385" i="6"/>
  <c r="C385" i="6"/>
  <c r="I384" i="6"/>
  <c r="C384" i="6"/>
  <c r="I383" i="6"/>
  <c r="C383" i="6"/>
  <c r="I382" i="6"/>
  <c r="C382" i="6"/>
  <c r="I381" i="6"/>
  <c r="C381" i="6"/>
  <c r="I380" i="6"/>
  <c r="C380" i="6"/>
  <c r="I379" i="6"/>
  <c r="C379" i="6"/>
  <c r="I378" i="6"/>
  <c r="C378" i="6"/>
  <c r="I377" i="6"/>
  <c r="C377" i="6"/>
  <c r="I376" i="6"/>
  <c r="C376" i="6"/>
  <c r="I375" i="6"/>
  <c r="C375" i="6"/>
  <c r="I374" i="6"/>
  <c r="C374" i="6"/>
  <c r="I373" i="6"/>
  <c r="C373" i="6"/>
  <c r="I372" i="6"/>
  <c r="C372" i="6"/>
  <c r="F365" i="6"/>
  <c r="C365" i="6"/>
  <c r="F364" i="6"/>
  <c r="C364" i="6"/>
  <c r="F363" i="6"/>
  <c r="C363" i="6"/>
  <c r="F362" i="6"/>
  <c r="C362" i="6"/>
  <c r="F361" i="6"/>
  <c r="C361" i="6"/>
  <c r="F360" i="6"/>
  <c r="C360" i="6"/>
  <c r="F359" i="6"/>
  <c r="C359" i="6"/>
  <c r="F358" i="6"/>
  <c r="C358" i="6"/>
  <c r="F357" i="6"/>
  <c r="C357" i="6"/>
  <c r="F356" i="6"/>
  <c r="C356" i="6"/>
  <c r="C332" i="6"/>
  <c r="C331" i="6"/>
  <c r="C330" i="6"/>
  <c r="C329" i="6"/>
  <c r="C328" i="6"/>
  <c r="C327" i="6"/>
  <c r="C326" i="6"/>
  <c r="C325" i="6"/>
  <c r="C324" i="6"/>
  <c r="C323" i="6"/>
  <c r="C317" i="6"/>
  <c r="C316" i="6"/>
  <c r="C315" i="6"/>
  <c r="C314" i="6"/>
  <c r="C313" i="6"/>
  <c r="C312" i="6"/>
  <c r="C311" i="6"/>
  <c r="C310" i="6"/>
  <c r="C309" i="6"/>
  <c r="C308" i="6"/>
  <c r="C302" i="6"/>
  <c r="C301" i="6"/>
  <c r="C300" i="6"/>
  <c r="C299" i="6"/>
  <c r="C298" i="6"/>
  <c r="C297" i="6"/>
  <c r="C296" i="6"/>
  <c r="C295" i="6"/>
  <c r="C294" i="6"/>
  <c r="C293" i="6"/>
  <c r="C287" i="6"/>
  <c r="C286" i="6"/>
  <c r="C285" i="6"/>
  <c r="C284" i="6"/>
  <c r="C283" i="6"/>
  <c r="C282" i="6"/>
  <c r="C281" i="6"/>
  <c r="C280" i="6"/>
  <c r="C279" i="6"/>
  <c r="C278" i="6"/>
  <c r="C272" i="6"/>
  <c r="C271" i="6"/>
  <c r="C270" i="6"/>
  <c r="C269" i="6"/>
  <c r="C268" i="6"/>
  <c r="C267" i="6"/>
  <c r="C266" i="6"/>
  <c r="C265" i="6"/>
  <c r="C264" i="6"/>
  <c r="C263" i="6"/>
  <c r="H253" i="6"/>
  <c r="C253" i="6"/>
  <c r="H252" i="6"/>
  <c r="C252" i="6"/>
  <c r="H251" i="6"/>
  <c r="C251" i="6"/>
  <c r="H250" i="6"/>
  <c r="C250" i="6"/>
  <c r="H249" i="6"/>
  <c r="C249" i="6"/>
  <c r="H248" i="6"/>
  <c r="C248" i="6"/>
  <c r="H247" i="6"/>
  <c r="C247" i="6"/>
  <c r="H246" i="6"/>
  <c r="C246" i="6"/>
  <c r="H245" i="6"/>
  <c r="C245" i="6"/>
  <c r="H244" i="6"/>
  <c r="C244" i="6"/>
  <c r="I238" i="6"/>
  <c r="I229" i="6"/>
  <c r="I220" i="6"/>
  <c r="I211" i="6"/>
  <c r="I202" i="6"/>
  <c r="H201" i="6"/>
  <c r="H199" i="6"/>
  <c r="H198" i="6"/>
  <c r="H193" i="6"/>
  <c r="H61" i="6" s="1"/>
  <c r="G192" i="6"/>
  <c r="G191" i="6"/>
  <c r="G190" i="6"/>
  <c r="G189" i="6"/>
  <c r="G188" i="6"/>
  <c r="J181" i="6"/>
  <c r="G181" i="6"/>
  <c r="C181" i="6"/>
  <c r="J180" i="6"/>
  <c r="G180" i="6"/>
  <c r="C180" i="6"/>
  <c r="J179" i="6"/>
  <c r="G179" i="6"/>
  <c r="C179" i="6"/>
  <c r="J178" i="6"/>
  <c r="G178" i="6"/>
  <c r="C178" i="6"/>
  <c r="J177" i="6"/>
  <c r="G177" i="6"/>
  <c r="C177" i="6"/>
  <c r="J176" i="6"/>
  <c r="G176" i="6"/>
  <c r="C176" i="6"/>
  <c r="J175" i="6"/>
  <c r="G175" i="6"/>
  <c r="C175" i="6"/>
  <c r="J174" i="6"/>
  <c r="G174" i="6"/>
  <c r="C174" i="6"/>
  <c r="J173" i="6"/>
  <c r="G173" i="6"/>
  <c r="C173" i="6"/>
  <c r="J172" i="6"/>
  <c r="G172" i="6"/>
  <c r="C172" i="6"/>
  <c r="J166" i="6"/>
  <c r="G166" i="6"/>
  <c r="C166" i="6"/>
  <c r="J165" i="6"/>
  <c r="G165" i="6"/>
  <c r="C165" i="6"/>
  <c r="J164" i="6"/>
  <c r="G164" i="6"/>
  <c r="C164" i="6"/>
  <c r="J163" i="6"/>
  <c r="G163" i="6"/>
  <c r="C163" i="6"/>
  <c r="J162" i="6"/>
  <c r="G162" i="6"/>
  <c r="C162" i="6"/>
  <c r="J161" i="6"/>
  <c r="G161" i="6"/>
  <c r="C161" i="6"/>
  <c r="J160" i="6"/>
  <c r="G160" i="6"/>
  <c r="C160" i="6"/>
  <c r="J159" i="6"/>
  <c r="G159" i="6"/>
  <c r="C159" i="6"/>
  <c r="J158" i="6"/>
  <c r="G158" i="6"/>
  <c r="C158" i="6"/>
  <c r="J157" i="6"/>
  <c r="G157" i="6"/>
  <c r="C157" i="6"/>
  <c r="J151" i="6"/>
  <c r="G151" i="6"/>
  <c r="C151" i="6"/>
  <c r="J150" i="6"/>
  <c r="G150" i="6"/>
  <c r="C150" i="6"/>
  <c r="J149" i="6"/>
  <c r="G149" i="6"/>
  <c r="C149" i="6"/>
  <c r="J148" i="6"/>
  <c r="G148" i="6"/>
  <c r="C148" i="6"/>
  <c r="J147" i="6"/>
  <c r="G147" i="6"/>
  <c r="C147" i="6"/>
  <c r="J146" i="6"/>
  <c r="G146" i="6"/>
  <c r="C146" i="6"/>
  <c r="J145" i="6"/>
  <c r="G145" i="6"/>
  <c r="C145" i="6"/>
  <c r="J144" i="6"/>
  <c r="G144" i="6"/>
  <c r="C144" i="6"/>
  <c r="J143" i="6"/>
  <c r="G143" i="6"/>
  <c r="C143" i="6"/>
  <c r="J142" i="6"/>
  <c r="G142" i="6"/>
  <c r="C142" i="6"/>
  <c r="J136" i="6"/>
  <c r="G136" i="6"/>
  <c r="C136" i="6"/>
  <c r="J135" i="6"/>
  <c r="G135" i="6"/>
  <c r="C135" i="6"/>
  <c r="J134" i="6"/>
  <c r="G134" i="6"/>
  <c r="C134" i="6"/>
  <c r="J133" i="6"/>
  <c r="G133" i="6"/>
  <c r="C133" i="6"/>
  <c r="J132" i="6"/>
  <c r="G132" i="6"/>
  <c r="C132" i="6"/>
  <c r="J131" i="6"/>
  <c r="G131" i="6"/>
  <c r="C131" i="6"/>
  <c r="J130" i="6"/>
  <c r="G130" i="6"/>
  <c r="C130" i="6"/>
  <c r="J129" i="6"/>
  <c r="G129" i="6"/>
  <c r="C129" i="6"/>
  <c r="J128" i="6"/>
  <c r="G128" i="6"/>
  <c r="C128" i="6"/>
  <c r="J127" i="6"/>
  <c r="G127" i="6"/>
  <c r="C127" i="6"/>
  <c r="J121" i="6"/>
  <c r="G121" i="6"/>
  <c r="C121" i="6"/>
  <c r="J120" i="6"/>
  <c r="G120" i="6"/>
  <c r="C120" i="6"/>
  <c r="J119" i="6"/>
  <c r="G119" i="6"/>
  <c r="C119" i="6"/>
  <c r="J118" i="6"/>
  <c r="G118" i="6"/>
  <c r="C118" i="6"/>
  <c r="J117" i="6"/>
  <c r="G117" i="6"/>
  <c r="C117" i="6"/>
  <c r="J116" i="6"/>
  <c r="G116" i="6"/>
  <c r="C116" i="6"/>
  <c r="J115" i="6"/>
  <c r="G115" i="6"/>
  <c r="C115" i="6"/>
  <c r="J114" i="6"/>
  <c r="G114" i="6"/>
  <c r="C114" i="6"/>
  <c r="J113" i="6"/>
  <c r="G113" i="6"/>
  <c r="C113" i="6"/>
  <c r="J112" i="6"/>
  <c r="G112" i="6"/>
  <c r="C112" i="6"/>
  <c r="I106" i="6"/>
  <c r="G105" i="6"/>
  <c r="M104" i="6"/>
  <c r="G104" i="6"/>
  <c r="G103" i="6"/>
  <c r="G102" i="6"/>
  <c r="I98" i="6"/>
  <c r="G97" i="6"/>
  <c r="G96" i="6"/>
  <c r="G95" i="6"/>
  <c r="M94" i="6"/>
  <c r="G94" i="6"/>
  <c r="I90" i="6"/>
  <c r="G89" i="6"/>
  <c r="M88" i="6"/>
  <c r="G88" i="6"/>
  <c r="G87" i="6"/>
  <c r="G86" i="6"/>
  <c r="I82" i="6"/>
  <c r="G81" i="6"/>
  <c r="G80" i="6"/>
  <c r="M79" i="6"/>
  <c r="G79" i="6"/>
  <c r="G78" i="6"/>
  <c r="I74" i="6"/>
  <c r="G73" i="6"/>
  <c r="G72" i="6"/>
  <c r="G71" i="6"/>
  <c r="M70" i="6"/>
  <c r="G70" i="6"/>
  <c r="G47" i="6"/>
  <c r="G46" i="6"/>
  <c r="G45" i="6"/>
  <c r="G44" i="6"/>
  <c r="G42" i="6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74" i="5"/>
  <c r="J199" i="5"/>
  <c r="J201" i="5"/>
  <c r="J198" i="5"/>
  <c r="I189" i="5"/>
  <c r="J189" i="5" s="1"/>
  <c r="I190" i="5"/>
  <c r="J190" i="5" s="1"/>
  <c r="I191" i="5"/>
  <c r="J191" i="5" s="1"/>
  <c r="I192" i="5"/>
  <c r="J192" i="5" s="1"/>
  <c r="I188" i="5"/>
  <c r="L173" i="5"/>
  <c r="L174" i="5"/>
  <c r="L175" i="5"/>
  <c r="L176" i="5"/>
  <c r="L177" i="5"/>
  <c r="L178" i="5"/>
  <c r="L179" i="5"/>
  <c r="L180" i="5"/>
  <c r="L181" i="5"/>
  <c r="L172" i="5"/>
  <c r="I173" i="5"/>
  <c r="P173" i="5" s="1"/>
  <c r="I174" i="5"/>
  <c r="P174" i="5" s="1"/>
  <c r="I175" i="5"/>
  <c r="P175" i="5" s="1"/>
  <c r="I176" i="5"/>
  <c r="P176" i="5" s="1"/>
  <c r="I177" i="5"/>
  <c r="P177" i="5" s="1"/>
  <c r="I178" i="5"/>
  <c r="P178" i="5" s="1"/>
  <c r="I179" i="5"/>
  <c r="P179" i="5" s="1"/>
  <c r="I180" i="5"/>
  <c r="P180" i="5" s="1"/>
  <c r="I181" i="5"/>
  <c r="P181" i="5" s="1"/>
  <c r="I172" i="5"/>
  <c r="P172" i="5" s="1"/>
  <c r="L158" i="5"/>
  <c r="L159" i="5"/>
  <c r="L160" i="5"/>
  <c r="L161" i="5"/>
  <c r="L162" i="5"/>
  <c r="L163" i="5"/>
  <c r="L164" i="5"/>
  <c r="L165" i="5"/>
  <c r="L166" i="5"/>
  <c r="L157" i="5"/>
  <c r="I158" i="5"/>
  <c r="P158" i="5" s="1"/>
  <c r="I159" i="5"/>
  <c r="P159" i="5" s="1"/>
  <c r="I160" i="5"/>
  <c r="P160" i="5" s="1"/>
  <c r="I161" i="5"/>
  <c r="P161" i="5" s="1"/>
  <c r="I162" i="5"/>
  <c r="P162" i="5" s="1"/>
  <c r="I163" i="5"/>
  <c r="P163" i="5" s="1"/>
  <c r="I164" i="5"/>
  <c r="P164" i="5" s="1"/>
  <c r="I165" i="5"/>
  <c r="P165" i="5" s="1"/>
  <c r="I166" i="5"/>
  <c r="P166" i="5" s="1"/>
  <c r="I157" i="5"/>
  <c r="P157" i="5" s="1"/>
  <c r="L143" i="5"/>
  <c r="L144" i="5"/>
  <c r="L145" i="5"/>
  <c r="L146" i="5"/>
  <c r="L147" i="5"/>
  <c r="L148" i="5"/>
  <c r="L149" i="5"/>
  <c r="L150" i="5"/>
  <c r="L151" i="5"/>
  <c r="L142" i="5"/>
  <c r="I143" i="5"/>
  <c r="P143" i="5" s="1"/>
  <c r="I144" i="5"/>
  <c r="P144" i="5" s="1"/>
  <c r="I145" i="5"/>
  <c r="P145" i="5" s="1"/>
  <c r="I146" i="5"/>
  <c r="P146" i="5" s="1"/>
  <c r="I147" i="5"/>
  <c r="P147" i="5" s="1"/>
  <c r="I148" i="5"/>
  <c r="P148" i="5" s="1"/>
  <c r="I149" i="5"/>
  <c r="P149" i="5" s="1"/>
  <c r="I150" i="5"/>
  <c r="P150" i="5" s="1"/>
  <c r="I151" i="5"/>
  <c r="P151" i="5" s="1"/>
  <c r="I142" i="5"/>
  <c r="P142" i="5" s="1"/>
  <c r="L128" i="5"/>
  <c r="L129" i="5"/>
  <c r="L130" i="5"/>
  <c r="L131" i="5"/>
  <c r="L132" i="5"/>
  <c r="L133" i="5"/>
  <c r="L134" i="5"/>
  <c r="L135" i="5"/>
  <c r="L136" i="5"/>
  <c r="L127" i="5"/>
  <c r="I128" i="5"/>
  <c r="P128" i="5" s="1"/>
  <c r="I129" i="5"/>
  <c r="P129" i="5" s="1"/>
  <c r="I130" i="5"/>
  <c r="P130" i="5" s="1"/>
  <c r="I131" i="5"/>
  <c r="P131" i="5" s="1"/>
  <c r="I132" i="5"/>
  <c r="P132" i="5" s="1"/>
  <c r="I133" i="5"/>
  <c r="P133" i="5" s="1"/>
  <c r="I134" i="5"/>
  <c r="P134" i="5" s="1"/>
  <c r="I135" i="5"/>
  <c r="P135" i="5" s="1"/>
  <c r="I136" i="5"/>
  <c r="P136" i="5" s="1"/>
  <c r="I127" i="5"/>
  <c r="P127" i="5" s="1"/>
  <c r="L113" i="5"/>
  <c r="L114" i="5"/>
  <c r="L115" i="5"/>
  <c r="L116" i="5"/>
  <c r="L117" i="5"/>
  <c r="L118" i="5"/>
  <c r="L119" i="5"/>
  <c r="L120" i="5"/>
  <c r="L121" i="5"/>
  <c r="L112" i="5"/>
  <c r="I113" i="5"/>
  <c r="P113" i="5" s="1"/>
  <c r="I114" i="5"/>
  <c r="P114" i="5" s="1"/>
  <c r="I115" i="5"/>
  <c r="P115" i="5" s="1"/>
  <c r="I116" i="5"/>
  <c r="P116" i="5" s="1"/>
  <c r="I117" i="5"/>
  <c r="P117" i="5" s="1"/>
  <c r="I118" i="5"/>
  <c r="P118" i="5" s="1"/>
  <c r="I119" i="5"/>
  <c r="P119" i="5" s="1"/>
  <c r="I120" i="5"/>
  <c r="P120" i="5" s="1"/>
  <c r="I121" i="5"/>
  <c r="P121" i="5" s="1"/>
  <c r="I112" i="5"/>
  <c r="P112" i="5" s="1"/>
  <c r="K103" i="5"/>
  <c r="M103" i="5" s="1"/>
  <c r="K104" i="5"/>
  <c r="M104" i="5" s="1"/>
  <c r="K105" i="5"/>
  <c r="M105" i="5" s="1"/>
  <c r="K102" i="5"/>
  <c r="M102" i="5" s="1"/>
  <c r="K95" i="5"/>
  <c r="K96" i="5"/>
  <c r="M96" i="5" s="1"/>
  <c r="K97" i="5"/>
  <c r="M97" i="5" s="1"/>
  <c r="K94" i="5"/>
  <c r="M94" i="5" s="1"/>
  <c r="K87" i="5"/>
  <c r="M87" i="5" s="1"/>
  <c r="K88" i="5"/>
  <c r="M88" i="5" s="1"/>
  <c r="K89" i="5"/>
  <c r="M89" i="5" s="1"/>
  <c r="K86" i="5"/>
  <c r="M86" i="5" s="1"/>
  <c r="K79" i="5"/>
  <c r="K80" i="5"/>
  <c r="M80" i="5" s="1"/>
  <c r="K81" i="5"/>
  <c r="M81" i="5" s="1"/>
  <c r="K78" i="5"/>
  <c r="M78" i="5" s="1"/>
  <c r="K71" i="5"/>
  <c r="I53" i="5" s="1"/>
  <c r="K72" i="5"/>
  <c r="K73" i="5"/>
  <c r="K70" i="5"/>
  <c r="I393" i="5"/>
  <c r="C393" i="5"/>
  <c r="I392" i="5"/>
  <c r="C392" i="5"/>
  <c r="I391" i="5"/>
  <c r="C391" i="5"/>
  <c r="I390" i="5"/>
  <c r="C390" i="5"/>
  <c r="I389" i="5"/>
  <c r="C389" i="5"/>
  <c r="I388" i="5"/>
  <c r="C388" i="5"/>
  <c r="I387" i="5"/>
  <c r="C387" i="5"/>
  <c r="I386" i="5"/>
  <c r="C386" i="5"/>
  <c r="I385" i="5"/>
  <c r="C385" i="5"/>
  <c r="I384" i="5"/>
  <c r="C384" i="5"/>
  <c r="I383" i="5"/>
  <c r="C383" i="5"/>
  <c r="I382" i="5"/>
  <c r="C382" i="5"/>
  <c r="I381" i="5"/>
  <c r="C381" i="5"/>
  <c r="I380" i="5"/>
  <c r="C380" i="5"/>
  <c r="I379" i="5"/>
  <c r="C379" i="5"/>
  <c r="I378" i="5"/>
  <c r="C378" i="5"/>
  <c r="I377" i="5"/>
  <c r="C377" i="5"/>
  <c r="I376" i="5"/>
  <c r="C376" i="5"/>
  <c r="I375" i="5"/>
  <c r="C375" i="5"/>
  <c r="I374" i="5"/>
  <c r="C374" i="5"/>
  <c r="F366" i="5"/>
  <c r="C366" i="5"/>
  <c r="F365" i="5"/>
  <c r="C365" i="5"/>
  <c r="F364" i="5"/>
  <c r="C364" i="5"/>
  <c r="F363" i="5"/>
  <c r="C363" i="5"/>
  <c r="F362" i="5"/>
  <c r="C362" i="5"/>
  <c r="F361" i="5"/>
  <c r="C361" i="5"/>
  <c r="F360" i="5"/>
  <c r="C360" i="5"/>
  <c r="F359" i="5"/>
  <c r="C359" i="5"/>
  <c r="F358" i="5"/>
  <c r="C358" i="5"/>
  <c r="F357" i="5"/>
  <c r="C357" i="5"/>
  <c r="C332" i="5"/>
  <c r="C331" i="5"/>
  <c r="C330" i="5"/>
  <c r="C329" i="5"/>
  <c r="C328" i="5"/>
  <c r="C327" i="5"/>
  <c r="C326" i="5"/>
  <c r="C325" i="5"/>
  <c r="C324" i="5"/>
  <c r="C323" i="5"/>
  <c r="C317" i="5"/>
  <c r="C316" i="5"/>
  <c r="C315" i="5"/>
  <c r="C314" i="5"/>
  <c r="C313" i="5"/>
  <c r="C312" i="5"/>
  <c r="C311" i="5"/>
  <c r="C310" i="5"/>
  <c r="C309" i="5"/>
  <c r="C308" i="5"/>
  <c r="C302" i="5"/>
  <c r="C301" i="5"/>
  <c r="C300" i="5"/>
  <c r="C299" i="5"/>
  <c r="C298" i="5"/>
  <c r="C297" i="5"/>
  <c r="C296" i="5"/>
  <c r="C295" i="5"/>
  <c r="C294" i="5"/>
  <c r="C293" i="5"/>
  <c r="C287" i="5"/>
  <c r="C286" i="5"/>
  <c r="C285" i="5"/>
  <c r="C284" i="5"/>
  <c r="C283" i="5"/>
  <c r="C282" i="5"/>
  <c r="C281" i="5"/>
  <c r="C280" i="5"/>
  <c r="C279" i="5"/>
  <c r="C278" i="5"/>
  <c r="C272" i="5"/>
  <c r="C271" i="5"/>
  <c r="C270" i="5"/>
  <c r="C269" i="5"/>
  <c r="C268" i="5"/>
  <c r="C267" i="5"/>
  <c r="C266" i="5"/>
  <c r="C265" i="5"/>
  <c r="C264" i="5"/>
  <c r="C263" i="5"/>
  <c r="H253" i="5"/>
  <c r="C253" i="5"/>
  <c r="H252" i="5"/>
  <c r="C252" i="5"/>
  <c r="H251" i="5"/>
  <c r="C251" i="5"/>
  <c r="H250" i="5"/>
  <c r="C250" i="5"/>
  <c r="H249" i="5"/>
  <c r="C249" i="5"/>
  <c r="H248" i="5"/>
  <c r="C248" i="5"/>
  <c r="H247" i="5"/>
  <c r="C247" i="5"/>
  <c r="H246" i="5"/>
  <c r="C246" i="5"/>
  <c r="H245" i="5"/>
  <c r="C245" i="5"/>
  <c r="H244" i="5"/>
  <c r="C244" i="5"/>
  <c r="I238" i="5"/>
  <c r="I229" i="5"/>
  <c r="I220" i="5"/>
  <c r="I211" i="5"/>
  <c r="I202" i="5"/>
  <c r="H201" i="5"/>
  <c r="H199" i="5"/>
  <c r="H198" i="5"/>
  <c r="H193" i="5"/>
  <c r="H61" i="5" s="1"/>
  <c r="G192" i="5"/>
  <c r="G191" i="5"/>
  <c r="G190" i="5"/>
  <c r="G189" i="5"/>
  <c r="G188" i="5"/>
  <c r="J181" i="5"/>
  <c r="G181" i="5"/>
  <c r="C181" i="5"/>
  <c r="J180" i="5"/>
  <c r="G180" i="5"/>
  <c r="C180" i="5"/>
  <c r="J179" i="5"/>
  <c r="G179" i="5"/>
  <c r="C179" i="5"/>
  <c r="J178" i="5"/>
  <c r="G178" i="5"/>
  <c r="C178" i="5"/>
  <c r="J177" i="5"/>
  <c r="G177" i="5"/>
  <c r="C177" i="5"/>
  <c r="J176" i="5"/>
  <c r="G176" i="5"/>
  <c r="C176" i="5"/>
  <c r="J175" i="5"/>
  <c r="G175" i="5"/>
  <c r="C175" i="5"/>
  <c r="J174" i="5"/>
  <c r="G174" i="5"/>
  <c r="C174" i="5"/>
  <c r="J173" i="5"/>
  <c r="G173" i="5"/>
  <c r="C173" i="5"/>
  <c r="J172" i="5"/>
  <c r="G172" i="5"/>
  <c r="C172" i="5"/>
  <c r="J166" i="5"/>
  <c r="G166" i="5"/>
  <c r="C166" i="5"/>
  <c r="J165" i="5"/>
  <c r="G165" i="5"/>
  <c r="C165" i="5"/>
  <c r="J164" i="5"/>
  <c r="G164" i="5"/>
  <c r="C164" i="5"/>
  <c r="J163" i="5"/>
  <c r="G163" i="5"/>
  <c r="C163" i="5"/>
  <c r="J162" i="5"/>
  <c r="G162" i="5"/>
  <c r="C162" i="5"/>
  <c r="J161" i="5"/>
  <c r="G161" i="5"/>
  <c r="C161" i="5"/>
  <c r="J160" i="5"/>
  <c r="G160" i="5"/>
  <c r="C160" i="5"/>
  <c r="J159" i="5"/>
  <c r="G159" i="5"/>
  <c r="C159" i="5"/>
  <c r="J158" i="5"/>
  <c r="G158" i="5"/>
  <c r="C158" i="5"/>
  <c r="J157" i="5"/>
  <c r="G157" i="5"/>
  <c r="C157" i="5"/>
  <c r="J151" i="5"/>
  <c r="G151" i="5"/>
  <c r="C151" i="5"/>
  <c r="J150" i="5"/>
  <c r="G150" i="5"/>
  <c r="C150" i="5"/>
  <c r="J149" i="5"/>
  <c r="G149" i="5"/>
  <c r="C149" i="5"/>
  <c r="J148" i="5"/>
  <c r="G148" i="5"/>
  <c r="C148" i="5"/>
  <c r="J147" i="5"/>
  <c r="G147" i="5"/>
  <c r="C147" i="5"/>
  <c r="J146" i="5"/>
  <c r="G146" i="5"/>
  <c r="C146" i="5"/>
  <c r="J145" i="5"/>
  <c r="G145" i="5"/>
  <c r="C145" i="5"/>
  <c r="J144" i="5"/>
  <c r="G144" i="5"/>
  <c r="C144" i="5"/>
  <c r="J143" i="5"/>
  <c r="G143" i="5"/>
  <c r="C143" i="5"/>
  <c r="J142" i="5"/>
  <c r="G142" i="5"/>
  <c r="C142" i="5"/>
  <c r="J136" i="5"/>
  <c r="G136" i="5"/>
  <c r="C136" i="5"/>
  <c r="J135" i="5"/>
  <c r="G135" i="5"/>
  <c r="C135" i="5"/>
  <c r="J134" i="5"/>
  <c r="G134" i="5"/>
  <c r="C134" i="5"/>
  <c r="J133" i="5"/>
  <c r="G133" i="5"/>
  <c r="C133" i="5"/>
  <c r="J132" i="5"/>
  <c r="G132" i="5"/>
  <c r="C132" i="5"/>
  <c r="J131" i="5"/>
  <c r="G131" i="5"/>
  <c r="C131" i="5"/>
  <c r="J130" i="5"/>
  <c r="G130" i="5"/>
  <c r="C130" i="5"/>
  <c r="J129" i="5"/>
  <c r="G129" i="5"/>
  <c r="C129" i="5"/>
  <c r="J128" i="5"/>
  <c r="G128" i="5"/>
  <c r="C128" i="5"/>
  <c r="J127" i="5"/>
  <c r="G127" i="5"/>
  <c r="C127" i="5"/>
  <c r="J121" i="5"/>
  <c r="G121" i="5"/>
  <c r="C121" i="5"/>
  <c r="J120" i="5"/>
  <c r="G120" i="5"/>
  <c r="C120" i="5"/>
  <c r="J119" i="5"/>
  <c r="G119" i="5"/>
  <c r="C119" i="5"/>
  <c r="J118" i="5"/>
  <c r="G118" i="5"/>
  <c r="C118" i="5"/>
  <c r="J117" i="5"/>
  <c r="G117" i="5"/>
  <c r="C117" i="5"/>
  <c r="J116" i="5"/>
  <c r="G116" i="5"/>
  <c r="C116" i="5"/>
  <c r="J115" i="5"/>
  <c r="G115" i="5"/>
  <c r="C115" i="5"/>
  <c r="J114" i="5"/>
  <c r="G114" i="5"/>
  <c r="C114" i="5"/>
  <c r="J113" i="5"/>
  <c r="G113" i="5"/>
  <c r="C113" i="5"/>
  <c r="J112" i="5"/>
  <c r="G112" i="5"/>
  <c r="C112" i="5"/>
  <c r="I106" i="5"/>
  <c r="G105" i="5"/>
  <c r="G104" i="5"/>
  <c r="G103" i="5"/>
  <c r="G102" i="5"/>
  <c r="I98" i="5"/>
  <c r="G97" i="5"/>
  <c r="G96" i="5"/>
  <c r="G95" i="5"/>
  <c r="G94" i="5"/>
  <c r="I90" i="5"/>
  <c r="G89" i="5"/>
  <c r="G88" i="5"/>
  <c r="G87" i="5"/>
  <c r="G86" i="5"/>
  <c r="I82" i="5"/>
  <c r="G81" i="5"/>
  <c r="G80" i="5"/>
  <c r="G79" i="5"/>
  <c r="G78" i="5"/>
  <c r="I74" i="5"/>
  <c r="G73" i="5"/>
  <c r="G72" i="5"/>
  <c r="G71" i="5"/>
  <c r="G70" i="5"/>
  <c r="G47" i="5"/>
  <c r="G46" i="5"/>
  <c r="G45" i="5"/>
  <c r="G44" i="5"/>
  <c r="G42" i="5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69" i="4"/>
  <c r="K103" i="4"/>
  <c r="K104" i="4"/>
  <c r="K105" i="4"/>
  <c r="M105" i="4" s="1"/>
  <c r="K102" i="4"/>
  <c r="K95" i="4"/>
  <c r="K96" i="4"/>
  <c r="K97" i="4"/>
  <c r="M97" i="4" s="1"/>
  <c r="K94" i="4"/>
  <c r="K87" i="4"/>
  <c r="K88" i="4"/>
  <c r="K89" i="4"/>
  <c r="M89" i="4" s="1"/>
  <c r="K86" i="4"/>
  <c r="K79" i="4"/>
  <c r="K80" i="4"/>
  <c r="K81" i="4"/>
  <c r="M81" i="4" s="1"/>
  <c r="K78" i="4"/>
  <c r="K71" i="4"/>
  <c r="I53" i="4" s="1"/>
  <c r="K72" i="4"/>
  <c r="I54" i="4" s="1"/>
  <c r="K73" i="4"/>
  <c r="K70" i="4"/>
  <c r="I52" i="4" s="1"/>
  <c r="M72" i="6" l="1"/>
  <c r="I55" i="6"/>
  <c r="M73" i="6"/>
  <c r="I55" i="5"/>
  <c r="M73" i="5"/>
  <c r="I55" i="4"/>
  <c r="M73" i="4"/>
  <c r="M70" i="5"/>
  <c r="I52" i="5"/>
  <c r="M72" i="5"/>
  <c r="I54" i="5"/>
  <c r="L60" i="5"/>
  <c r="I52" i="6"/>
  <c r="K198" i="5"/>
  <c r="I63" i="5"/>
  <c r="K199" i="5"/>
  <c r="I64" i="5"/>
  <c r="K198" i="6"/>
  <c r="I63" i="6"/>
  <c r="K199" i="6"/>
  <c r="I64" i="6"/>
  <c r="L60" i="6"/>
  <c r="H56" i="6"/>
  <c r="K98" i="6"/>
  <c r="M71" i="6"/>
  <c r="M74" i="6" s="1"/>
  <c r="M98" i="6"/>
  <c r="M71" i="5"/>
  <c r="K82" i="6"/>
  <c r="J238" i="5"/>
  <c r="K238" i="5"/>
  <c r="M106" i="6"/>
  <c r="J211" i="6"/>
  <c r="I193" i="5"/>
  <c r="I61" i="5" s="1"/>
  <c r="J220" i="5"/>
  <c r="J220" i="6"/>
  <c r="I193" i="6"/>
  <c r="I61" i="6" s="1"/>
  <c r="J211" i="5"/>
  <c r="H238" i="5"/>
  <c r="G90" i="6"/>
  <c r="H202" i="6"/>
  <c r="H220" i="6"/>
  <c r="H229" i="6"/>
  <c r="H238" i="6"/>
  <c r="G98" i="6"/>
  <c r="G82" i="5"/>
  <c r="G98" i="5"/>
  <c r="G82" i="6"/>
  <c r="G74" i="5"/>
  <c r="G106" i="5"/>
  <c r="G193" i="5"/>
  <c r="H202" i="5"/>
  <c r="G106" i="6"/>
  <c r="G193" i="6"/>
  <c r="H211" i="6"/>
  <c r="H220" i="5"/>
  <c r="G90" i="5"/>
  <c r="H211" i="5"/>
  <c r="H229" i="5"/>
  <c r="G74" i="6"/>
  <c r="K229" i="6"/>
  <c r="K238" i="6"/>
  <c r="J202" i="6"/>
  <c r="J238" i="6"/>
  <c r="M82" i="6"/>
  <c r="M90" i="6"/>
  <c r="K220" i="6"/>
  <c r="K211" i="6"/>
  <c r="K74" i="6"/>
  <c r="K90" i="6"/>
  <c r="K106" i="6"/>
  <c r="J229" i="6"/>
  <c r="J188" i="6"/>
  <c r="K229" i="5"/>
  <c r="K211" i="5"/>
  <c r="J202" i="5"/>
  <c r="K98" i="5"/>
  <c r="K82" i="5"/>
  <c r="H56" i="5"/>
  <c r="M90" i="5"/>
  <c r="M106" i="5"/>
  <c r="M79" i="5"/>
  <c r="M82" i="5" s="1"/>
  <c r="M95" i="5"/>
  <c r="M98" i="5" s="1"/>
  <c r="K220" i="5"/>
  <c r="K74" i="5"/>
  <c r="K90" i="5"/>
  <c r="K106" i="5"/>
  <c r="J229" i="5"/>
  <c r="J188" i="5"/>
  <c r="G44" i="4"/>
  <c r="G45" i="4"/>
  <c r="G46" i="4"/>
  <c r="G47" i="4"/>
  <c r="G42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69" i="4"/>
  <c r="F355" i="4"/>
  <c r="F356" i="4"/>
  <c r="F357" i="4"/>
  <c r="F358" i="4"/>
  <c r="F359" i="4"/>
  <c r="F360" i="4"/>
  <c r="F361" i="4"/>
  <c r="F362" i="4"/>
  <c r="F363" i="4"/>
  <c r="F354" i="4"/>
  <c r="C355" i="4"/>
  <c r="C356" i="4"/>
  <c r="C357" i="4"/>
  <c r="C358" i="4"/>
  <c r="C359" i="4"/>
  <c r="C360" i="4"/>
  <c r="C361" i="4"/>
  <c r="C362" i="4"/>
  <c r="C363" i="4"/>
  <c r="C354" i="4"/>
  <c r="C324" i="4"/>
  <c r="C325" i="4"/>
  <c r="C326" i="4"/>
  <c r="C327" i="4"/>
  <c r="C328" i="4"/>
  <c r="C329" i="4"/>
  <c r="C330" i="4"/>
  <c r="C331" i="4"/>
  <c r="C332" i="4"/>
  <c r="C323" i="4"/>
  <c r="C309" i="4"/>
  <c r="C310" i="4"/>
  <c r="C311" i="4"/>
  <c r="C312" i="4"/>
  <c r="C313" i="4"/>
  <c r="C314" i="4"/>
  <c r="C315" i="4"/>
  <c r="C316" i="4"/>
  <c r="C317" i="4"/>
  <c r="C308" i="4"/>
  <c r="C294" i="4"/>
  <c r="C295" i="4"/>
  <c r="C296" i="4"/>
  <c r="C297" i="4"/>
  <c r="C298" i="4"/>
  <c r="C299" i="4"/>
  <c r="C300" i="4"/>
  <c r="C301" i="4"/>
  <c r="C302" i="4"/>
  <c r="C293" i="4"/>
  <c r="C279" i="4"/>
  <c r="C280" i="4"/>
  <c r="C281" i="4"/>
  <c r="C282" i="4"/>
  <c r="C283" i="4"/>
  <c r="C284" i="4"/>
  <c r="C285" i="4"/>
  <c r="C286" i="4"/>
  <c r="C287" i="4"/>
  <c r="C278" i="4"/>
  <c r="C264" i="4"/>
  <c r="C265" i="4"/>
  <c r="C266" i="4"/>
  <c r="C267" i="4"/>
  <c r="C268" i="4"/>
  <c r="C269" i="4"/>
  <c r="C270" i="4"/>
  <c r="C271" i="4"/>
  <c r="C272" i="4"/>
  <c r="C263" i="4"/>
  <c r="H245" i="4"/>
  <c r="H246" i="4"/>
  <c r="H247" i="4"/>
  <c r="H248" i="4"/>
  <c r="H249" i="4"/>
  <c r="H250" i="4"/>
  <c r="H251" i="4"/>
  <c r="H252" i="4"/>
  <c r="H253" i="4"/>
  <c r="H244" i="4"/>
  <c r="C245" i="4"/>
  <c r="C246" i="4"/>
  <c r="C247" i="4"/>
  <c r="C248" i="4"/>
  <c r="C249" i="4"/>
  <c r="C250" i="4"/>
  <c r="C251" i="4"/>
  <c r="C252" i="4"/>
  <c r="C253" i="4"/>
  <c r="C244" i="4"/>
  <c r="H208" i="4"/>
  <c r="H210" i="4"/>
  <c r="H207" i="4"/>
  <c r="J208" i="4"/>
  <c r="J210" i="4"/>
  <c r="J207" i="4"/>
  <c r="I189" i="4"/>
  <c r="I190" i="4"/>
  <c r="I191" i="4"/>
  <c r="I192" i="4"/>
  <c r="I188" i="4"/>
  <c r="J188" i="4" s="1"/>
  <c r="G189" i="4"/>
  <c r="G190" i="4"/>
  <c r="G191" i="4"/>
  <c r="G192" i="4"/>
  <c r="G188" i="4"/>
  <c r="G127" i="4"/>
  <c r="C128" i="4"/>
  <c r="C129" i="4"/>
  <c r="C130" i="4"/>
  <c r="C131" i="4"/>
  <c r="C132" i="4"/>
  <c r="C133" i="4"/>
  <c r="C134" i="4"/>
  <c r="C135" i="4"/>
  <c r="C136" i="4"/>
  <c r="C127" i="4"/>
  <c r="L181" i="4"/>
  <c r="J181" i="4"/>
  <c r="I181" i="4"/>
  <c r="G181" i="4"/>
  <c r="C181" i="4"/>
  <c r="L180" i="4"/>
  <c r="J180" i="4"/>
  <c r="I180" i="4"/>
  <c r="G180" i="4"/>
  <c r="C180" i="4"/>
  <c r="L179" i="4"/>
  <c r="J179" i="4"/>
  <c r="I179" i="4"/>
  <c r="G179" i="4"/>
  <c r="C179" i="4"/>
  <c r="L178" i="4"/>
  <c r="J178" i="4"/>
  <c r="I178" i="4"/>
  <c r="G178" i="4"/>
  <c r="C178" i="4"/>
  <c r="L177" i="4"/>
  <c r="J177" i="4"/>
  <c r="I177" i="4"/>
  <c r="G177" i="4"/>
  <c r="C177" i="4"/>
  <c r="L176" i="4"/>
  <c r="J176" i="4"/>
  <c r="I176" i="4"/>
  <c r="G176" i="4"/>
  <c r="C176" i="4"/>
  <c r="L175" i="4"/>
  <c r="J175" i="4"/>
  <c r="I175" i="4"/>
  <c r="G175" i="4"/>
  <c r="C175" i="4"/>
  <c r="L174" i="4"/>
  <c r="J174" i="4"/>
  <c r="I174" i="4"/>
  <c r="G174" i="4"/>
  <c r="C174" i="4"/>
  <c r="L173" i="4"/>
  <c r="J173" i="4"/>
  <c r="I173" i="4"/>
  <c r="G173" i="4"/>
  <c r="C173" i="4"/>
  <c r="L172" i="4"/>
  <c r="J172" i="4"/>
  <c r="I172" i="4"/>
  <c r="P172" i="4" s="1"/>
  <c r="G172" i="4"/>
  <c r="C172" i="4"/>
  <c r="L166" i="4"/>
  <c r="J166" i="4"/>
  <c r="I166" i="4"/>
  <c r="G166" i="4"/>
  <c r="C166" i="4"/>
  <c r="L165" i="4"/>
  <c r="J165" i="4"/>
  <c r="I165" i="4"/>
  <c r="G165" i="4"/>
  <c r="C165" i="4"/>
  <c r="L164" i="4"/>
  <c r="J164" i="4"/>
  <c r="I164" i="4"/>
  <c r="G164" i="4"/>
  <c r="C164" i="4"/>
  <c r="L163" i="4"/>
  <c r="J163" i="4"/>
  <c r="I163" i="4"/>
  <c r="G163" i="4"/>
  <c r="C163" i="4"/>
  <c r="L162" i="4"/>
  <c r="J162" i="4"/>
  <c r="I162" i="4"/>
  <c r="G162" i="4"/>
  <c r="C162" i="4"/>
  <c r="L161" i="4"/>
  <c r="J161" i="4"/>
  <c r="I161" i="4"/>
  <c r="G161" i="4"/>
  <c r="C161" i="4"/>
  <c r="L160" i="4"/>
  <c r="J160" i="4"/>
  <c r="I160" i="4"/>
  <c r="G160" i="4"/>
  <c r="C160" i="4"/>
  <c r="L159" i="4"/>
  <c r="J159" i="4"/>
  <c r="I159" i="4"/>
  <c r="G159" i="4"/>
  <c r="C159" i="4"/>
  <c r="L158" i="4"/>
  <c r="J158" i="4"/>
  <c r="I158" i="4"/>
  <c r="G158" i="4"/>
  <c r="C158" i="4"/>
  <c r="L157" i="4"/>
  <c r="J157" i="4"/>
  <c r="I157" i="4"/>
  <c r="P157" i="4" s="1"/>
  <c r="G157" i="4"/>
  <c r="C157" i="4"/>
  <c r="L151" i="4"/>
  <c r="J151" i="4"/>
  <c r="I151" i="4"/>
  <c r="G151" i="4"/>
  <c r="C151" i="4"/>
  <c r="L150" i="4"/>
  <c r="J150" i="4"/>
  <c r="I150" i="4"/>
  <c r="G150" i="4"/>
  <c r="C150" i="4"/>
  <c r="L149" i="4"/>
  <c r="J149" i="4"/>
  <c r="I149" i="4"/>
  <c r="G149" i="4"/>
  <c r="C149" i="4"/>
  <c r="L148" i="4"/>
  <c r="J148" i="4"/>
  <c r="I148" i="4"/>
  <c r="G148" i="4"/>
  <c r="C148" i="4"/>
  <c r="L147" i="4"/>
  <c r="J147" i="4"/>
  <c r="I147" i="4"/>
  <c r="G147" i="4"/>
  <c r="C147" i="4"/>
  <c r="L146" i="4"/>
  <c r="J146" i="4"/>
  <c r="I146" i="4"/>
  <c r="G146" i="4"/>
  <c r="C146" i="4"/>
  <c r="L145" i="4"/>
  <c r="J145" i="4"/>
  <c r="I145" i="4"/>
  <c r="G145" i="4"/>
  <c r="C145" i="4"/>
  <c r="L144" i="4"/>
  <c r="J144" i="4"/>
  <c r="I144" i="4"/>
  <c r="G144" i="4"/>
  <c r="C144" i="4"/>
  <c r="L143" i="4"/>
  <c r="J143" i="4"/>
  <c r="I143" i="4"/>
  <c r="G143" i="4"/>
  <c r="C143" i="4"/>
  <c r="L142" i="4"/>
  <c r="J142" i="4"/>
  <c r="I142" i="4"/>
  <c r="P142" i="4" s="1"/>
  <c r="G142" i="4"/>
  <c r="C142" i="4"/>
  <c r="L136" i="4"/>
  <c r="J136" i="4"/>
  <c r="I136" i="4"/>
  <c r="G136" i="4"/>
  <c r="L135" i="4"/>
  <c r="J135" i="4"/>
  <c r="I135" i="4"/>
  <c r="G135" i="4"/>
  <c r="L134" i="4"/>
  <c r="J134" i="4"/>
  <c r="I134" i="4"/>
  <c r="G134" i="4"/>
  <c r="L133" i="4"/>
  <c r="J133" i="4"/>
  <c r="I133" i="4"/>
  <c r="G133" i="4"/>
  <c r="L132" i="4"/>
  <c r="J132" i="4"/>
  <c r="I132" i="4"/>
  <c r="G132" i="4"/>
  <c r="L131" i="4"/>
  <c r="J131" i="4"/>
  <c r="I131" i="4"/>
  <c r="G131" i="4"/>
  <c r="L130" i="4"/>
  <c r="J130" i="4"/>
  <c r="I130" i="4"/>
  <c r="G130" i="4"/>
  <c r="L129" i="4"/>
  <c r="J129" i="4"/>
  <c r="I129" i="4"/>
  <c r="G129" i="4"/>
  <c r="L128" i="4"/>
  <c r="J128" i="4"/>
  <c r="I128" i="4"/>
  <c r="G128" i="4"/>
  <c r="L127" i="4"/>
  <c r="J127" i="4"/>
  <c r="I127" i="4"/>
  <c r="P127" i="4" s="1"/>
  <c r="C113" i="4"/>
  <c r="C114" i="4"/>
  <c r="C115" i="4"/>
  <c r="C116" i="4"/>
  <c r="C117" i="4"/>
  <c r="C118" i="4"/>
  <c r="C119" i="4"/>
  <c r="C120" i="4"/>
  <c r="C121" i="4"/>
  <c r="C112" i="4"/>
  <c r="L113" i="4"/>
  <c r="L114" i="4"/>
  <c r="L115" i="4"/>
  <c r="L116" i="4"/>
  <c r="L117" i="4"/>
  <c r="L118" i="4"/>
  <c r="L119" i="4"/>
  <c r="L120" i="4"/>
  <c r="L121" i="4"/>
  <c r="L112" i="4"/>
  <c r="L60" i="4" s="1"/>
  <c r="I113" i="4"/>
  <c r="I114" i="4"/>
  <c r="I115" i="4"/>
  <c r="I116" i="4"/>
  <c r="I117" i="4"/>
  <c r="I118" i="4"/>
  <c r="I119" i="4"/>
  <c r="I120" i="4"/>
  <c r="I121" i="4"/>
  <c r="I112" i="4"/>
  <c r="P112" i="4" s="1"/>
  <c r="J113" i="4"/>
  <c r="J114" i="4"/>
  <c r="J115" i="4"/>
  <c r="J116" i="4"/>
  <c r="J117" i="4"/>
  <c r="J118" i="4"/>
  <c r="J119" i="4"/>
  <c r="J120" i="4"/>
  <c r="J121" i="4"/>
  <c r="J112" i="4"/>
  <c r="G113" i="4"/>
  <c r="G114" i="4"/>
  <c r="G115" i="4"/>
  <c r="G116" i="4"/>
  <c r="G117" i="4"/>
  <c r="G118" i="4"/>
  <c r="G119" i="4"/>
  <c r="G120" i="4"/>
  <c r="G121" i="4"/>
  <c r="G112" i="4"/>
  <c r="G103" i="4"/>
  <c r="G104" i="4"/>
  <c r="G105" i="4"/>
  <c r="G102" i="4"/>
  <c r="G95" i="4"/>
  <c r="G96" i="4"/>
  <c r="G97" i="4"/>
  <c r="G94" i="4"/>
  <c r="G87" i="4"/>
  <c r="G88" i="4"/>
  <c r="G89" i="4"/>
  <c r="G86" i="4"/>
  <c r="G79" i="4"/>
  <c r="G80" i="4"/>
  <c r="G81" i="4"/>
  <c r="G78" i="4"/>
  <c r="G71" i="4"/>
  <c r="G72" i="4"/>
  <c r="G73" i="4"/>
  <c r="G70" i="4"/>
  <c r="K106" i="4"/>
  <c r="I106" i="4"/>
  <c r="M104" i="4"/>
  <c r="M103" i="4"/>
  <c r="M102" i="4"/>
  <c r="K98" i="4"/>
  <c r="I98" i="4"/>
  <c r="M96" i="4"/>
  <c r="M95" i="4"/>
  <c r="M94" i="4"/>
  <c r="K90" i="4"/>
  <c r="I90" i="4"/>
  <c r="M88" i="4"/>
  <c r="M87" i="4"/>
  <c r="M86" i="4"/>
  <c r="K82" i="4"/>
  <c r="I82" i="4"/>
  <c r="M80" i="4"/>
  <c r="M79" i="4"/>
  <c r="M78" i="4"/>
  <c r="M72" i="4"/>
  <c r="M71" i="4"/>
  <c r="M70" i="4"/>
  <c r="I74" i="4"/>
  <c r="K74" i="4"/>
  <c r="K202" i="6" l="1"/>
  <c r="I42" i="6" s="1"/>
  <c r="K42" i="6" s="1"/>
  <c r="K202" i="5"/>
  <c r="I63" i="4"/>
  <c r="I64" i="4"/>
  <c r="I47" i="6"/>
  <c r="K47" i="6" s="1"/>
  <c r="M74" i="5"/>
  <c r="I42" i="5" s="1"/>
  <c r="K42" i="5" s="1"/>
  <c r="I44" i="5"/>
  <c r="K44" i="5" s="1"/>
  <c r="I46" i="5"/>
  <c r="K46" i="5" s="1"/>
  <c r="I46" i="6"/>
  <c r="K46" i="6" s="1"/>
  <c r="I44" i="6"/>
  <c r="K44" i="6" s="1"/>
  <c r="I56" i="6"/>
  <c r="G57" i="5"/>
  <c r="G57" i="6"/>
  <c r="I45" i="6"/>
  <c r="K45" i="6" s="1"/>
  <c r="G58" i="5"/>
  <c r="G58" i="6"/>
  <c r="I56" i="5"/>
  <c r="I45" i="5"/>
  <c r="K45" i="5" s="1"/>
  <c r="I47" i="5"/>
  <c r="K47" i="5" s="1"/>
  <c r="G98" i="4"/>
  <c r="G82" i="4"/>
  <c r="M82" i="4"/>
  <c r="M90" i="4"/>
  <c r="M98" i="4"/>
  <c r="M106" i="4"/>
  <c r="G90" i="4"/>
  <c r="G106" i="4"/>
  <c r="I56" i="4"/>
  <c r="H56" i="4"/>
  <c r="G74" i="4"/>
  <c r="J238" i="4"/>
  <c r="I238" i="4"/>
  <c r="H238" i="4"/>
  <c r="J229" i="4"/>
  <c r="I229" i="4"/>
  <c r="H229" i="4"/>
  <c r="J220" i="4"/>
  <c r="I220" i="4"/>
  <c r="H220" i="4"/>
  <c r="J211" i="4"/>
  <c r="I211" i="4"/>
  <c r="H211" i="4"/>
  <c r="K208" i="4"/>
  <c r="K207" i="4"/>
  <c r="I202" i="4"/>
  <c r="J202" i="4"/>
  <c r="J192" i="4"/>
  <c r="J191" i="4"/>
  <c r="J190" i="4"/>
  <c r="J189" i="4"/>
  <c r="K229" i="4" l="1"/>
  <c r="I46" i="4" s="1"/>
  <c r="K46" i="4" s="1"/>
  <c r="M74" i="4"/>
  <c r="K220" i="4"/>
  <c r="I45" i="4" s="1"/>
  <c r="K45" i="4" s="1"/>
  <c r="K238" i="4"/>
  <c r="I47" i="4" s="1"/>
  <c r="K47" i="4" s="1"/>
  <c r="K211" i="4"/>
  <c r="I44" i="4" s="1"/>
  <c r="K44" i="4" s="1"/>
  <c r="H193" i="4"/>
  <c r="H61" i="4" s="1"/>
  <c r="I193" i="4"/>
  <c r="I61" i="4" s="1"/>
  <c r="H202" i="4" l="1"/>
  <c r="G193" i="4"/>
  <c r="K202" i="4" l="1"/>
  <c r="I42" i="4" s="1"/>
  <c r="K42" i="4" s="1"/>
  <c r="K41" i="1"/>
  <c r="G52" i="4" l="1"/>
  <c r="G52" i="6"/>
  <c r="G52" i="5"/>
  <c r="G240" i="1"/>
  <c r="G248" i="1"/>
  <c r="G256" i="1"/>
  <c r="G264" i="1"/>
  <c r="G272" i="1"/>
  <c r="L595" i="1"/>
  <c r="G55" i="4" l="1"/>
  <c r="G55" i="6"/>
  <c r="G55" i="5"/>
  <c r="H40" i="1"/>
  <c r="P40" i="1" s="1"/>
  <c r="K579" i="1"/>
  <c r="K564" i="1"/>
  <c r="K549" i="1"/>
  <c r="K534" i="1"/>
  <c r="K629" i="1"/>
  <c r="K630" i="1"/>
  <c r="K631" i="1"/>
  <c r="K632" i="1"/>
  <c r="K633" i="1"/>
  <c r="K634" i="1"/>
  <c r="K635" i="1"/>
  <c r="K636" i="1"/>
  <c r="K637" i="1"/>
  <c r="K638" i="1"/>
  <c r="K639" i="1"/>
  <c r="J640" i="1"/>
  <c r="I640" i="1"/>
  <c r="H39" i="1" l="1"/>
  <c r="P39" i="1" s="1"/>
  <c r="P38" i="1"/>
  <c r="G58" i="4" l="1"/>
  <c r="G57" i="4"/>
  <c r="H167" i="1"/>
  <c r="H178" i="1" s="1"/>
  <c r="H145" i="1"/>
  <c r="H156" i="1" s="1"/>
  <c r="H123" i="1"/>
  <c r="H134" i="1" s="1"/>
  <c r="H101" i="1"/>
  <c r="H112" i="1" s="1"/>
  <c r="H37" i="1" l="1"/>
  <c r="P37" i="1" s="1"/>
  <c r="G59" i="6"/>
  <c r="H484" i="1"/>
  <c r="H475" i="1"/>
  <c r="H466" i="1"/>
  <c r="H457" i="1"/>
  <c r="I444" i="1"/>
  <c r="H270" i="1"/>
  <c r="H269" i="1"/>
  <c r="H268" i="1"/>
  <c r="H262" i="1"/>
  <c r="H261" i="1"/>
  <c r="H260" i="1"/>
  <c r="H254" i="1"/>
  <c r="H253" i="1"/>
  <c r="H252" i="1"/>
  <c r="H246" i="1"/>
  <c r="H245" i="1"/>
  <c r="H244" i="1"/>
  <c r="H238" i="1"/>
  <c r="H237" i="1"/>
  <c r="H236" i="1"/>
  <c r="G63" i="4" l="1"/>
  <c r="G63" i="6"/>
  <c r="G63" i="5"/>
  <c r="G64" i="4"/>
  <c r="G64" i="6"/>
  <c r="G64" i="5"/>
  <c r="G59" i="4"/>
  <c r="G59" i="5"/>
  <c r="I448" i="1"/>
  <c r="H256" i="1"/>
  <c r="H272" i="1"/>
  <c r="H240" i="1"/>
  <c r="H264" i="1"/>
  <c r="H248" i="1"/>
  <c r="I475" i="1"/>
  <c r="I466" i="1"/>
  <c r="I484" i="1"/>
  <c r="I457" i="1"/>
  <c r="I613" i="1"/>
  <c r="H36" i="1" s="1"/>
  <c r="K519" i="1"/>
  <c r="H35" i="1" s="1"/>
  <c r="P35" i="1" s="1"/>
  <c r="J500" i="1"/>
  <c r="H34" i="1" s="1"/>
  <c r="H448" i="1"/>
  <c r="H438" i="1"/>
  <c r="H437" i="1"/>
  <c r="H436" i="1"/>
  <c r="H435" i="1"/>
  <c r="H434" i="1"/>
  <c r="G439" i="1"/>
  <c r="G227" i="1" s="1"/>
  <c r="G61" i="4" l="1"/>
  <c r="G61" i="6"/>
  <c r="G61" i="5"/>
  <c r="P36" i="1"/>
  <c r="H208" i="1"/>
  <c r="P34" i="1"/>
  <c r="H212" i="1"/>
  <c r="H213" i="1"/>
  <c r="H211" i="1"/>
  <c r="H210" i="1"/>
  <c r="L65" i="1"/>
  <c r="H32" i="1" s="1"/>
  <c r="P32" i="1" s="1"/>
  <c r="H79" i="1"/>
  <c r="H90" i="1" s="1"/>
  <c r="H33" i="1" s="1"/>
  <c r="G53" i="4" l="1"/>
  <c r="G53" i="5"/>
  <c r="G53" i="6"/>
  <c r="G54" i="4"/>
  <c r="G54" i="6"/>
  <c r="G54" i="5"/>
  <c r="H45" i="4"/>
  <c r="H45" i="5"/>
  <c r="H45" i="6"/>
  <c r="H47" i="4"/>
  <c r="H47" i="5"/>
  <c r="H47" i="6"/>
  <c r="H46" i="4"/>
  <c r="H46" i="5"/>
  <c r="H46" i="6"/>
  <c r="H44" i="4"/>
  <c r="H44" i="6"/>
  <c r="H44" i="5"/>
  <c r="H42" i="4"/>
  <c r="H42" i="5"/>
  <c r="H42" i="6"/>
  <c r="G222" i="1"/>
  <c r="P33" i="1" l="1"/>
  <c r="H41" i="1"/>
  <c r="P41" i="1" s="1"/>
  <c r="G56" i="4"/>
  <c r="G56" i="5"/>
  <c r="G56" i="6"/>
</calcChain>
</file>

<file path=xl/comments1.xml><?xml version="1.0" encoding="utf-8"?>
<comments xmlns="http://schemas.openxmlformats.org/spreadsheetml/2006/main">
  <authors>
    <author>Autor</author>
  </authors>
  <commentList>
    <comment ref="K3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przygotowująć plik dla województwa tutaj opiekun województwa wpisuje poprawne nazwy Punktów.</t>
        </r>
      </text>
    </comment>
  </commentList>
</comments>
</file>

<file path=xl/sharedStrings.xml><?xml version="1.0" encoding="utf-8"?>
<sst xmlns="http://schemas.openxmlformats.org/spreadsheetml/2006/main" count="2392" uniqueCount="304">
  <si>
    <t>(data, miejscowość)</t>
  </si>
  <si>
    <t>Kategoria wydatków</t>
  </si>
  <si>
    <t>I transza</t>
  </si>
  <si>
    <t>II transza</t>
  </si>
  <si>
    <t>III transza</t>
  </si>
  <si>
    <t>1.</t>
  </si>
  <si>
    <t>2.</t>
  </si>
  <si>
    <t>Razem</t>
  </si>
  <si>
    <t>FINANSOWY HARMONOGRAM REALIZACJI ZADANIA</t>
  </si>
  <si>
    <t>3.</t>
  </si>
  <si>
    <t>4.</t>
  </si>
  <si>
    <t>5.</t>
  </si>
  <si>
    <t>ROCZNY PLAN DZIAŁAŃ</t>
  </si>
  <si>
    <t>Lp.</t>
  </si>
  <si>
    <t>Opis wydatku</t>
  </si>
  <si>
    <t>Uzasadnienie</t>
  </si>
  <si>
    <t>Koszt</t>
  </si>
  <si>
    <t>Liczba</t>
  </si>
  <si>
    <t>Rodzaj wydatku</t>
  </si>
  <si>
    <t>Najem oraz utrzymanie siedziby Punktów</t>
  </si>
  <si>
    <t>Materiały biurowe</t>
  </si>
  <si>
    <t>Delegacje</t>
  </si>
  <si>
    <t>Prace remontowo - adaptacyjne</t>
  </si>
  <si>
    <t>6.</t>
  </si>
  <si>
    <t>Transport (…………)</t>
  </si>
  <si>
    <t>7.</t>
  </si>
  <si>
    <t>Pozostałe</t>
  </si>
  <si>
    <t>7a.</t>
  </si>
  <si>
    <t>7b.</t>
  </si>
  <si>
    <t>8.</t>
  </si>
  <si>
    <t>9.</t>
  </si>
  <si>
    <t>10.</t>
  </si>
  <si>
    <t>SUMA</t>
  </si>
  <si>
    <t>Personel zaangażowany w funkcjonowanie Sieci PIFE</t>
  </si>
  <si>
    <t>Liczba etatów</t>
  </si>
  <si>
    <t>Liczba osób</t>
  </si>
  <si>
    <t>Wynagrodzenie</t>
  </si>
  <si>
    <t>Koordynator</t>
  </si>
  <si>
    <r>
      <rPr>
        <sz val="18"/>
        <color theme="1"/>
        <rFont val="Calibri"/>
        <family val="2"/>
        <charset val="238"/>
        <scheme val="minor"/>
      </rPr>
      <t>1.</t>
    </r>
    <r>
      <rPr>
        <sz val="14"/>
        <color theme="1"/>
        <rFont val="Calibri"/>
        <family val="2"/>
        <charset val="238"/>
        <scheme val="minor"/>
      </rPr>
      <t>WYDATKI INWESTYCYJNE</t>
    </r>
  </si>
  <si>
    <r>
      <rPr>
        <sz val="18"/>
        <color theme="1"/>
        <rFont val="Calibri"/>
        <family val="2"/>
        <charset val="238"/>
        <scheme val="minor"/>
      </rPr>
      <t>2.</t>
    </r>
    <r>
      <rPr>
        <sz val="14"/>
        <color theme="1"/>
        <rFont val="Calibri"/>
        <family val="2"/>
        <charset val="238"/>
        <scheme val="minor"/>
      </rPr>
      <t>KOSZTY BIEŻĄCE FUNKCJONOWANIA</t>
    </r>
  </si>
  <si>
    <r>
      <rPr>
        <sz val="18"/>
        <color theme="1"/>
        <rFont val="Calibri"/>
        <family val="2"/>
        <charset val="238"/>
        <scheme val="minor"/>
      </rPr>
      <t>3.</t>
    </r>
    <r>
      <rPr>
        <sz val="14"/>
        <color theme="1"/>
        <rFont val="Calibri"/>
        <family val="2"/>
        <charset val="238"/>
        <scheme val="minor"/>
      </rPr>
      <t>DZIAŁANIA INFORMACYJNE</t>
    </r>
  </si>
  <si>
    <t>konsultacje bezpośrednie</t>
  </si>
  <si>
    <t>konsultacje telefoniczne</t>
  </si>
  <si>
    <t>Liczba PA</t>
  </si>
  <si>
    <t>Zakres tematyczny</t>
  </si>
  <si>
    <t>Dla kogo</t>
  </si>
  <si>
    <t>Rodzaj</t>
  </si>
  <si>
    <t>Mobilne Punkty Informacyjne</t>
  </si>
  <si>
    <t>Punkt Informacyjny</t>
  </si>
  <si>
    <t>Publikacje do wydania przez GPI</t>
  </si>
  <si>
    <t>Termin realizacji (kwartał)</t>
  </si>
  <si>
    <t>Rodzaj  i nakład</t>
  </si>
  <si>
    <t>Cel</t>
  </si>
  <si>
    <t>Opis działania</t>
  </si>
  <si>
    <r>
      <rPr>
        <sz val="18"/>
        <color theme="1"/>
        <rFont val="Calibri"/>
        <family val="2"/>
        <charset val="238"/>
        <scheme val="minor"/>
      </rPr>
      <t>4.</t>
    </r>
    <r>
      <rPr>
        <sz val="14"/>
        <color theme="1"/>
        <rFont val="Calibri"/>
        <family val="2"/>
        <charset val="238"/>
        <scheme val="minor"/>
      </rPr>
      <t>DZIAŁANIA PROMOCYJNE</t>
    </r>
  </si>
  <si>
    <r>
      <rPr>
        <sz val="18"/>
        <color theme="1"/>
        <rFont val="Calibri"/>
        <family val="2"/>
        <charset val="238"/>
        <scheme val="minor"/>
      </rPr>
      <t>5.</t>
    </r>
    <r>
      <rPr>
        <sz val="14"/>
        <color theme="1"/>
        <rFont val="Calibri"/>
        <family val="2"/>
        <charset val="238"/>
        <scheme val="minor"/>
      </rPr>
      <t>DZIAŁANIA KOORDYNACYJNE</t>
    </r>
  </si>
  <si>
    <t>`</t>
  </si>
  <si>
    <t>Współpraca z innymi instytucjami</t>
  </si>
  <si>
    <t>Partner</t>
  </si>
  <si>
    <t>Forma współpracy</t>
  </si>
  <si>
    <t>Działania prowadzone przez Koordynatora</t>
  </si>
  <si>
    <t>Monitoring</t>
  </si>
  <si>
    <t>Wizyta koordynacyjna</t>
  </si>
  <si>
    <t>Spotkanie Sieci</t>
  </si>
  <si>
    <t xml:space="preserve">Kontrola </t>
  </si>
  <si>
    <t>Zakres tematyczny szkolenia</t>
  </si>
  <si>
    <t>Akceptacja</t>
  </si>
  <si>
    <t>(podpis i pieczęć osoby upoważnionej ze strony Województwa)</t>
  </si>
  <si>
    <t>Liczba sztuk</t>
  </si>
  <si>
    <t>Koszt całkowity</t>
  </si>
  <si>
    <t>x</t>
  </si>
  <si>
    <t>Tabela 1.1.</t>
  </si>
  <si>
    <t>Tabela 2.2.</t>
  </si>
  <si>
    <t>Tabela 3.1.</t>
  </si>
  <si>
    <t>Tabela 3.6.</t>
  </si>
  <si>
    <t>Tabela 5.2.</t>
  </si>
  <si>
    <t>Tabela 5.1.</t>
  </si>
  <si>
    <t>Tabela 5.3.</t>
  </si>
  <si>
    <t>Liczba wydarzeń</t>
  </si>
  <si>
    <t>Szkolenia pracowników</t>
  </si>
  <si>
    <t>Koszt na pracownika</t>
  </si>
  <si>
    <t>Zadanie</t>
  </si>
  <si>
    <t>Specjaliści ds. Funduszy Europejskich</t>
  </si>
  <si>
    <t>Drobny catering</t>
  </si>
  <si>
    <t>szkolenia</t>
  </si>
  <si>
    <t xml:space="preserve">spotkania informacyjne </t>
  </si>
  <si>
    <t>Tabela 3.3.a</t>
  </si>
  <si>
    <t>Tabela 3.3.b</t>
  </si>
  <si>
    <t>Tabela 3.3.c</t>
  </si>
  <si>
    <t>Tabela 3.3.d</t>
  </si>
  <si>
    <t>Tabela 3.3.e</t>
  </si>
  <si>
    <t>Wynajem usługi eksperckiej do szkoleń</t>
  </si>
  <si>
    <t>inne:</t>
  </si>
  <si>
    <t>…</t>
  </si>
  <si>
    <t>Tabela 3.5.a</t>
  </si>
  <si>
    <t>Tabela 3.5.b</t>
  </si>
  <si>
    <t>Tabela 3.5.c</t>
  </si>
  <si>
    <t>Tabela 3.5.d</t>
  </si>
  <si>
    <t>Tabela 3.5.e</t>
  </si>
  <si>
    <t>11.</t>
  </si>
  <si>
    <t>12.</t>
  </si>
  <si>
    <t>13.</t>
  </si>
  <si>
    <t>14.</t>
  </si>
  <si>
    <t>15.</t>
  </si>
  <si>
    <t>7c.</t>
  </si>
  <si>
    <t>7d.</t>
  </si>
  <si>
    <t>7e.</t>
  </si>
  <si>
    <t>7f.</t>
  </si>
  <si>
    <t>7g.</t>
  </si>
  <si>
    <t>7h.</t>
  </si>
  <si>
    <t>7i.</t>
  </si>
  <si>
    <t>7j.</t>
  </si>
  <si>
    <t>16.</t>
  </si>
  <si>
    <t>17.</t>
  </si>
  <si>
    <t>18.</t>
  </si>
  <si>
    <t>19.</t>
  </si>
  <si>
    <t>20.</t>
  </si>
  <si>
    <t>a</t>
  </si>
  <si>
    <t>b</t>
  </si>
  <si>
    <t>c</t>
  </si>
  <si>
    <t>d</t>
  </si>
  <si>
    <t>e</t>
  </si>
  <si>
    <t>rodzaj usługi</t>
  </si>
  <si>
    <t>Mobilny Punkt Informacyjny</t>
  </si>
  <si>
    <t>Spotkanie informacyjne</t>
  </si>
  <si>
    <t>Szkolenie</t>
  </si>
  <si>
    <t>Szkolenie współprowadzone przez eksperta</t>
  </si>
  <si>
    <t>Tabela 3.8.</t>
  </si>
  <si>
    <t>Tabela 3.7.e</t>
  </si>
  <si>
    <t>Tabela 3.7.d</t>
  </si>
  <si>
    <t>Tabela 3.7.c</t>
  </si>
  <si>
    <t>Tabela 3.7.b</t>
  </si>
  <si>
    <t>Tabela 3.7.a</t>
  </si>
  <si>
    <t xml:space="preserve">do list rozwijalnych w tabelach dot. spotkań informacyjnych i szkoleń </t>
  </si>
  <si>
    <t>beneficjenci</t>
  </si>
  <si>
    <t>pot. beneficjenci</t>
  </si>
  <si>
    <t>szkolenie</t>
  </si>
  <si>
    <t>Nie</t>
  </si>
  <si>
    <t>Tak</t>
  </si>
  <si>
    <t>szkolenie z ekspertem</t>
  </si>
  <si>
    <t>do list rozwijanych w tabelach dot. Dodatkowych działań informacyjnych</t>
  </si>
  <si>
    <t>wystąpienie na konferencji w roli prelegenta</t>
  </si>
  <si>
    <t>wykład na uczelni wyższej</t>
  </si>
  <si>
    <t>udział ze stoiskiem na targach</t>
  </si>
  <si>
    <t>udział ze stoiskiem na imprezie plenerowej</t>
  </si>
  <si>
    <t>inne</t>
  </si>
  <si>
    <t>do list rozwijanych w tabeli dotyczącej działań promocyjnych</t>
  </si>
  <si>
    <t>promocja PIFE</t>
  </si>
  <si>
    <t>promocja usług PIFE</t>
  </si>
  <si>
    <t>I kw.</t>
  </si>
  <si>
    <t>I - II kw.</t>
  </si>
  <si>
    <t>II kw.</t>
  </si>
  <si>
    <t>II - III kw.</t>
  </si>
  <si>
    <t>III kw.</t>
  </si>
  <si>
    <t>III - IV kw.</t>
  </si>
  <si>
    <t>IV kw.</t>
  </si>
  <si>
    <t>Dodatkowe działania informacyjne, w tym:</t>
  </si>
  <si>
    <t>wystąpienia na konferencji w roli prelegenta</t>
  </si>
  <si>
    <t>szkolenia z ekspertem</t>
  </si>
  <si>
    <t>spotkanie informacyjne</t>
  </si>
  <si>
    <t>Działania informacyjne - konkursowe LPI</t>
  </si>
  <si>
    <t xml:space="preserve">Koszty bieżące funkcjonowania - konkursowe LPI </t>
  </si>
  <si>
    <t>Działania promocyjne - konkursowe LPI</t>
  </si>
  <si>
    <t>Działania koordynacyjne - konkursowe LPI</t>
  </si>
  <si>
    <t>Koszty bieżące funkcjonowania GPI</t>
  </si>
  <si>
    <t>Tabela 2.1.a</t>
  </si>
  <si>
    <t>potencjalni beneficjenci</t>
  </si>
  <si>
    <t>Tabela 3.2.1.</t>
  </si>
  <si>
    <t>Tabela 2.1.b</t>
  </si>
  <si>
    <t>Tabela 2.1.e</t>
  </si>
  <si>
    <t>Tabela 2.1.d</t>
  </si>
  <si>
    <t>Tabela 2.1.c</t>
  </si>
  <si>
    <t>liczba szkoleń w podziale na beneficjentów i potencjalnych beneficjentów</t>
  </si>
  <si>
    <t>Tabela 3.4.a</t>
  </si>
  <si>
    <t>Tabela 3.4.e</t>
  </si>
  <si>
    <t>Tabela 3.4.d</t>
  </si>
  <si>
    <t>Tabela 3.4.c</t>
  </si>
  <si>
    <t>Tabela 3.4.b</t>
  </si>
  <si>
    <t>Liczba uczestników</t>
  </si>
  <si>
    <t>rodzaj PIFE</t>
  </si>
  <si>
    <t>do list rozwijanych w tabeli 5.3 dotyczącej szkoleń pracowników</t>
  </si>
  <si>
    <t>wszystkie</t>
  </si>
  <si>
    <t>Tabela 4.1.a</t>
  </si>
  <si>
    <t>Tabela 4.1.b</t>
  </si>
  <si>
    <t>Tabela 4.1.c</t>
  </si>
  <si>
    <t>Tabela 4.1.d</t>
  </si>
  <si>
    <t>Tabela 4.1.e</t>
  </si>
  <si>
    <t>suma</t>
  </si>
  <si>
    <t>konsultacje indywidualne u klienta</t>
  </si>
  <si>
    <t xml:space="preserve">Drobny sprzęt biurowy </t>
  </si>
  <si>
    <t>Wydatki inwestycyjne GPI</t>
  </si>
  <si>
    <t>Działania informacyjne GPI</t>
  </si>
  <si>
    <t>Działania promocyjne GPI</t>
  </si>
  <si>
    <t>Działania koordynacyjne GPI</t>
  </si>
  <si>
    <t>I - III kw.</t>
  </si>
  <si>
    <t>I - IV kw.</t>
  </si>
  <si>
    <t>II - IV kw.</t>
  </si>
  <si>
    <t>czy podział na transze jest poprawny</t>
  </si>
  <si>
    <t>Rodzaj  i nakład (z Wniosku o przyznanie dotacji)</t>
  </si>
  <si>
    <t>Liczba wydarzeń z Wniosku o dotację</t>
  </si>
  <si>
    <t>Liczba wydarzeń zorganizowana w okresie rozliczeniowym</t>
  </si>
  <si>
    <t>Liczba wydarzeń zorganizowana narastająco</t>
  </si>
  <si>
    <t>Liczba osób z Wniosku o dotację</t>
  </si>
  <si>
    <t>Liczba osób w okresie rozliczeniowym</t>
  </si>
  <si>
    <t>Liczba osób narastająco</t>
  </si>
  <si>
    <t>Liczba z Wniosku o przyznanie dotacji</t>
  </si>
  <si>
    <t>Liczba zorganizowanych MPI w okresie rozliczeniowym</t>
  </si>
  <si>
    <t xml:space="preserve">Liczba zorganizowanych MPI narastająco  </t>
  </si>
  <si>
    <t>Liczba zorganizowanych wydarzeń w okresie rozliczeniowym</t>
  </si>
  <si>
    <t>rzeczywisty termin realizacji</t>
  </si>
  <si>
    <t>termin realizacji z Wniosku o przyznanie dotacji</t>
  </si>
  <si>
    <r>
      <t xml:space="preserve">Liczba działań zrealizowanych narastająco
</t>
    </r>
    <r>
      <rPr>
        <b/>
        <sz val="12"/>
        <color theme="1"/>
        <rFont val="Calibri"/>
        <family val="2"/>
        <charset val="238"/>
        <scheme val="minor"/>
      </rPr>
      <t>(liczba dla poszczególnych LPI, w przypadku pkt 3 data i miejscowość )</t>
    </r>
  </si>
  <si>
    <t>zrealizowano zgodnie z Wnioskiem o przyznanie dotacji</t>
  </si>
  <si>
    <t>wyjaśnienia</t>
  </si>
  <si>
    <t>X</t>
  </si>
  <si>
    <t>Liczba uczestników zgodnie z Wnioskiem o przyznanie dotacji</t>
  </si>
  <si>
    <t>Liczba uczestników w okresie rozliczeniowym</t>
  </si>
  <si>
    <t>Liczba uczestników narastająco</t>
  </si>
  <si>
    <t xml:space="preserve">Liczba Punktów Aktywności Wypracowana narastająco od początku roku  </t>
  </si>
  <si>
    <t>Procentowy poziom wypracowania Punktów Aktywności</t>
  </si>
  <si>
    <t>Liczba konsultacji w okresie rozliczeniowym</t>
  </si>
  <si>
    <t>Liczba konsultacji narastająco od początku roku</t>
  </si>
  <si>
    <t>Liczba kosultacji deklarowana we Wniosku o przyzananie dotacji</t>
  </si>
  <si>
    <t>Liczba z Wniosku o dotację</t>
  </si>
  <si>
    <t>Liczba osiągnięta w okresie rozliczeniowym</t>
  </si>
  <si>
    <t>Liczba osiągnięta narastająco od początku roku</t>
  </si>
  <si>
    <t>Liczba PA narastająco od początku roku</t>
  </si>
  <si>
    <t>Liczba zorganizowanych wydarzeń narastająco od początku roku</t>
  </si>
  <si>
    <r>
      <t xml:space="preserve">Liczba działań zrealizowanych w okresie rozliczeniowym
</t>
    </r>
    <r>
      <rPr>
        <b/>
        <sz val="12"/>
        <color theme="1"/>
        <rFont val="Calibri"/>
        <family val="2"/>
        <charset val="238"/>
        <scheme val="minor"/>
      </rPr>
      <t>(daty oraz nazwa LPI, w przypadku pkt 3 data i miejscowość)</t>
    </r>
  </si>
  <si>
    <t>Rzeczywisty termin i miejsce szkolenia 
(w przypadku kilku terminów należy podać wszystkie daty)</t>
  </si>
  <si>
    <t>Minimalna liczba Punktów Aktywności</t>
  </si>
  <si>
    <t>Deklarowana liczba PA</t>
  </si>
  <si>
    <t>Deklarowana liczba Punktów Aktywności</t>
  </si>
  <si>
    <t>Weryfikowane na podstawie Wniosku o rozliczenie dotacji celowej.</t>
  </si>
  <si>
    <t>Zakres tematyczny (do zakresu tematycznego z Wniosku o dotację dopisać tytuł)</t>
  </si>
  <si>
    <t>liczba szkoleń narastająco od poczatku roku w podziale na beneficjentów i potencjalnych beneficjentów</t>
  </si>
  <si>
    <t>uczestnicy szkoleń  narastająco od poczatku roku w podziale na beneficjentów i potencjalnych beneficjentów</t>
  </si>
  <si>
    <t>Liczba uczestników szkoleń, szkoleń z ekspertem i spotkań informacyjnych  narastająco od poczatku roku</t>
  </si>
  <si>
    <t>Wynajem sal wykładowych</t>
  </si>
  <si>
    <t>konsultacje poprzez e-mail/pisma</t>
  </si>
  <si>
    <t>wystąpienia w charakterze prelegenta</t>
  </si>
  <si>
    <t>Dodatkowe działanie informacyjne - wystąpienie w charakterze prelegenta</t>
  </si>
  <si>
    <t>Koszty bieżące funkcjonowania GPI w Katowicach</t>
  </si>
  <si>
    <t>Koszty bieżące funkcjonowania LPI w Bielsku Białej</t>
  </si>
  <si>
    <t>Koszty bieżące funkcjonowania LPI w Częstochowie</t>
  </si>
  <si>
    <t>Koszty bieżące funkcjonowania LPI w Rybniku</t>
  </si>
  <si>
    <t>Koszty bieżące funkcjonowania LPI w Sosnowcu</t>
  </si>
  <si>
    <t>GPI w Katowicach</t>
  </si>
  <si>
    <t>LPI w Bielsku Białej</t>
  </si>
  <si>
    <t>LPI w Częstochowie</t>
  </si>
  <si>
    <t>LPI w Rybniku</t>
  </si>
  <si>
    <t>LPI w Sosnowcu</t>
  </si>
  <si>
    <t>Aktywność Sieci PIFE w woj. śląskim</t>
  </si>
  <si>
    <t>Liczba konsultacji GPI w Katowicach</t>
  </si>
  <si>
    <t>Koszty działań informacyjnych GPI w Katowicach</t>
  </si>
  <si>
    <t>Spotkania informacyjne i szkolenia GPI w Katowicach</t>
  </si>
  <si>
    <t>Dodatkowe działania informacyjne GPI w Katowicach</t>
  </si>
  <si>
    <t>Działania promocyjne GPI w Katowicach</t>
  </si>
  <si>
    <t>Liczba konsultacji GPI w GPI w Katowicach</t>
  </si>
  <si>
    <t>Liczba konsultacji LPI w Bielsku Białej</t>
  </si>
  <si>
    <t>Koszty działań informacyjnych LPI w Bielsku Białej</t>
  </si>
  <si>
    <t>Spotkania informacyjne i szkolenia LPI w Bielsku Białej</t>
  </si>
  <si>
    <t>Dodatkowe działania informacyjne LPI w Bielsku Białej</t>
  </si>
  <si>
    <t>Działania promocyjne LPI w Bielsku Białej</t>
  </si>
  <si>
    <t>Liczba konsultacji LPI w Częstochowie</t>
  </si>
  <si>
    <t>Koszty działań informacyjnych LPI w Częstochowie</t>
  </si>
  <si>
    <t>Spotkania informacyjne i szkolenia LPI w Częstochowie</t>
  </si>
  <si>
    <t>Dodatkowe działania informacyjne LPI w Częstochowie</t>
  </si>
  <si>
    <t>Działania promocyjne LPI w Częstochowie</t>
  </si>
  <si>
    <t>Liczba konsultacji LPI w Rybniku</t>
  </si>
  <si>
    <t>Koszty działań informacyjnych LPI w Rybniku</t>
  </si>
  <si>
    <t>Spotkania informacyjne i szkolenia LPI w Rybniku</t>
  </si>
  <si>
    <t>Dodatkowe działania informacyjne LPI w Rybniku</t>
  </si>
  <si>
    <t>Działania promocyjne LPI w Rybniku</t>
  </si>
  <si>
    <t>Działania promocyjne LPI w Sosnowcu</t>
  </si>
  <si>
    <t>Dodatkowe działania informacyjne LPI w Sosnowcu</t>
  </si>
  <si>
    <t>Spotkania informacyjne i szkolenia LPI w Sosnowcu</t>
  </si>
  <si>
    <t>Liczba konsultacji LPI w Sosnowcu</t>
  </si>
  <si>
    <t>Liczba PA wypracowana narastająco od początku roku</t>
  </si>
  <si>
    <t>Koszty działań informacyjnych LPI w Sosnowcu</t>
  </si>
  <si>
    <t xml:space="preserve">WOJEWÓDZTWO                                     ŚLĄSKIE                                          (nazwa województwa)                             </t>
  </si>
  <si>
    <t>Stanowisko administracyjne</t>
  </si>
  <si>
    <t>Specjalista ds. obsługi finansowo-księgowej</t>
  </si>
  <si>
    <t>Dodatkowe działanie informacyjne - udział ze stoiskiem na targach, konferencjach</t>
  </si>
  <si>
    <t>Dodatkowe działanie informacyjne - udział ze stoiskiem na imprezach</t>
  </si>
  <si>
    <t>udział ze stoiskiem na imprezach plenerowych</t>
  </si>
  <si>
    <t>udział ze stoiskiem na targach, konferencjach</t>
  </si>
  <si>
    <t>Uwagi</t>
  </si>
  <si>
    <t>Dotychczasowy poziom realizacji</t>
  </si>
  <si>
    <t>uczestnicy szkoleń w podziale na beneficjentów i potencjalnych beneficjentów</t>
  </si>
  <si>
    <t>liczba spotkań informacyjnych w podziale na beneficjentów i potencjalnych beneficjentów</t>
  </si>
  <si>
    <t>uczestnicy spotkań informacyjnych w podziale na beneficjentów i potencjalnych beneficjentów</t>
  </si>
  <si>
    <t>liczba spotkań informacyjnych narastająco od poczatku roku w podziale na beneficjentów i potencjalnych beneficjentów</t>
  </si>
  <si>
    <t>uczestnicy spotkań informacyjnych narastająco od poczatku roku w podziale na beneficjentów i potencjalnych beneficjentów</t>
  </si>
  <si>
    <t>Wniosek o przyznanie dotacji celowej na rok ………..</t>
  </si>
  <si>
    <t>Raport merytoryczny z wykonania Umowy nr DIP/BDG-II/POPT/128/14 zawartej w dniu 2 lipca 2014 r. z działalności Sieci Punktów Informacyjnych Funduszy Europejskich w województwie śląskim</t>
  </si>
  <si>
    <r>
      <rPr>
        <b/>
        <sz val="14"/>
        <rFont val="Calibri"/>
        <family val="2"/>
        <charset val="238"/>
        <scheme val="minor"/>
      </rPr>
      <t>Na podstawie § 5 ust. 4 Umowy z dnia 02 lipca 2014 roku (nr: DIP/BDG-II/POPT/128/14)</t>
    </r>
    <r>
      <rPr>
        <sz val="14"/>
        <color theme="1"/>
        <rFont val="Calibri"/>
        <family val="2"/>
        <scheme val="minor"/>
      </rPr>
      <t xml:space="preserve"> wnioskuję o przyznanie dotacji celowej na ..............r.. w wysokości </t>
    </r>
    <r>
      <rPr>
        <sz val="14"/>
        <color rgb="FFFF0000"/>
        <rFont val="Calibri"/>
        <family val="2"/>
        <charset val="238"/>
        <scheme val="minor"/>
      </rPr>
      <t xml:space="preserve"> ...................................</t>
    </r>
    <r>
      <rPr>
        <b/>
        <sz val="14"/>
        <rFont val="Calibri"/>
        <family val="2"/>
        <charset val="238"/>
        <scheme val="minor"/>
      </rPr>
      <t xml:space="preserve"> zł </t>
    </r>
    <r>
      <rPr>
        <sz val="14"/>
        <rFont val="Calibri"/>
        <family val="2"/>
        <charset val="238"/>
        <scheme val="minor"/>
      </rPr>
      <t xml:space="preserve">(słownie: ..........................................................................................................................................zł 00/100) </t>
    </r>
    <r>
      <rPr>
        <sz val="14"/>
        <color theme="1"/>
        <rFont val="Calibri"/>
        <family val="2"/>
        <scheme val="minor"/>
      </rPr>
      <t xml:space="preserve">zgodnie z następującym finansowym harmonogramem realizacji zadania oraz rocznym planem działań.
</t>
    </r>
  </si>
  <si>
    <t>spotkanie informacyjne w szkole ponadpodstawowej lub uczelni</t>
  </si>
  <si>
    <t>Spotkanie informacyjne w szkole ponadpodstawowej lub uczelni</t>
  </si>
  <si>
    <t>Załącznik nr 10 do Umowy - Wzór aktualizacji wniosku o przyznanie dotacji.</t>
  </si>
  <si>
    <t>spotkania informacyjne w szkołach ponadpodstawowych i uczelniach</t>
  </si>
  <si>
    <t>(podpis i pieczęć osoby upoważnionej ze strony MIIR)</t>
  </si>
  <si>
    <t>Załącznik nr 11 do Umowy - Raport merytoryczny.</t>
  </si>
  <si>
    <t>MINISTER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</si>
</sst>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"/>
  </numFmts>
  <fonts count="28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5"/>
      <name val="Arial"/>
      <family val="2"/>
      <charset val="238"/>
    </font>
    <font>
      <b/>
      <sz val="1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4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8">
    <xf numFmtId="0" fontId="0" fillId="0" borderId="0" xfId="0"/>
    <xf numFmtId="0" fontId="11" fillId="0" borderId="22" xfId="0" applyFont="1" applyBorder="1"/>
    <xf numFmtId="0" fontId="11" fillId="0" borderId="22" xfId="0" applyFont="1" applyBorder="1" applyAlignment="1"/>
    <xf numFmtId="0" fontId="11" fillId="0" borderId="0" xfId="0" applyFont="1" applyBorder="1"/>
    <xf numFmtId="0" fontId="7" fillId="2" borderId="22" xfId="0" applyFont="1" applyFill="1" applyBorder="1" applyAlignment="1"/>
    <xf numFmtId="0" fontId="8" fillId="0" borderId="22" xfId="0" applyFont="1" applyBorder="1" applyAlignment="1">
      <alignment vertical="center"/>
    </xf>
    <xf numFmtId="0" fontId="0" fillId="0" borderId="22" xfId="0" applyBorder="1"/>
    <xf numFmtId="3" fontId="7" fillId="0" borderId="22" xfId="0" applyNumberFormat="1" applyFont="1" applyBorder="1" applyAlignment="1"/>
    <xf numFmtId="0" fontId="0" fillId="0" borderId="22" xfId="0" applyFill="1" applyBorder="1"/>
    <xf numFmtId="0" fontId="0" fillId="0" borderId="0" xfId="0" applyFill="1" applyBorder="1"/>
    <xf numFmtId="3" fontId="7" fillId="3" borderId="22" xfId="0" applyNumberFormat="1" applyFont="1" applyFill="1" applyBorder="1" applyAlignment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164" fontId="17" fillId="0" borderId="16" xfId="0" applyNumberFormat="1" applyFont="1" applyBorder="1" applyAlignment="1" applyProtection="1">
      <alignment horizontal="center" vertical="center"/>
      <protection locked="0"/>
    </xf>
    <xf numFmtId="164" fontId="17" fillId="0" borderId="17" xfId="0" applyNumberFormat="1" applyFont="1" applyBorder="1" applyAlignment="1" applyProtection="1">
      <alignment horizontal="center" vertical="center"/>
      <protection locked="0"/>
    </xf>
    <xf numFmtId="164" fontId="17" fillId="0" borderId="18" xfId="0" applyNumberFormat="1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164" fontId="17" fillId="0" borderId="21" xfId="0" applyNumberFormat="1" applyFont="1" applyBorder="1" applyAlignment="1" applyProtection="1">
      <alignment horizontal="center" vertical="center"/>
      <protection locked="0"/>
    </xf>
    <xf numFmtId="164" fontId="17" fillId="0" borderId="22" xfId="0" applyNumberFormat="1" applyFont="1" applyBorder="1" applyAlignment="1" applyProtection="1">
      <alignment horizontal="center" vertical="center"/>
      <protection locked="0"/>
    </xf>
    <xf numFmtId="164" fontId="17" fillId="0" borderId="20" xfId="0" applyNumberFormat="1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164" fontId="17" fillId="0" borderId="25" xfId="0" applyNumberFormat="1" applyFont="1" applyBorder="1" applyAlignment="1" applyProtection="1">
      <alignment horizontal="center" vertical="center"/>
      <protection locked="0"/>
    </xf>
    <xf numFmtId="164" fontId="17" fillId="0" borderId="26" xfId="0" applyNumberFormat="1" applyFont="1" applyBorder="1" applyAlignment="1" applyProtection="1">
      <alignment horizontal="center" vertical="center"/>
      <protection locked="0"/>
    </xf>
    <xf numFmtId="164" fontId="17" fillId="0" borderId="27" xfId="0" applyNumberFormat="1" applyFont="1" applyBorder="1" applyAlignment="1" applyProtection="1">
      <alignment horizontal="center" vertical="center"/>
      <protection locked="0"/>
    </xf>
    <xf numFmtId="164" fontId="17" fillId="0" borderId="12" xfId="0" applyNumberFormat="1" applyFont="1" applyBorder="1" applyAlignment="1" applyProtection="1">
      <alignment horizontal="center" vertical="center"/>
      <protection locked="0"/>
    </xf>
    <xf numFmtId="164" fontId="17" fillId="0" borderId="13" xfId="0" applyNumberFormat="1" applyFont="1" applyBorder="1" applyAlignment="1" applyProtection="1">
      <alignment horizontal="center" vertical="center"/>
      <protection locked="0"/>
    </xf>
    <xf numFmtId="164" fontId="17" fillId="0" borderId="42" xfId="0" applyNumberFormat="1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164" fontId="17" fillId="0" borderId="37" xfId="0" applyNumberFormat="1" applyFont="1" applyBorder="1" applyAlignment="1" applyProtection="1">
      <alignment horizontal="center" vertical="center"/>
      <protection locked="0"/>
    </xf>
    <xf numFmtId="164" fontId="17" fillId="0" borderId="2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3" fontId="8" fillId="0" borderId="22" xfId="0" applyNumberFormat="1" applyFont="1" applyBorder="1" applyAlignment="1" applyProtection="1">
      <protection locked="0"/>
    </xf>
    <xf numFmtId="0" fontId="0" fillId="0" borderId="46" xfId="0" applyBorder="1" applyProtection="1">
      <protection locked="0"/>
    </xf>
    <xf numFmtId="0" fontId="8" fillId="2" borderId="44" xfId="0" applyFont="1" applyFill="1" applyBorder="1" applyAlignment="1" applyProtection="1">
      <alignment horizontal="center"/>
      <protection locked="0"/>
    </xf>
    <xf numFmtId="0" fontId="8" fillId="2" borderId="35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7" fillId="2" borderId="22" xfId="0" applyFont="1" applyFill="1" applyBorder="1" applyAlignment="1" applyProtection="1">
      <alignment horizontal="right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right"/>
      <protection locked="0"/>
    </xf>
    <xf numFmtId="0" fontId="14" fillId="2" borderId="33" xfId="0" applyFont="1" applyFill="1" applyBorder="1" applyAlignment="1" applyProtection="1">
      <protection locked="0"/>
    </xf>
    <xf numFmtId="0" fontId="14" fillId="2" borderId="34" xfId="0" applyFont="1" applyFill="1" applyBorder="1" applyAlignment="1" applyProtection="1">
      <protection locked="0"/>
    </xf>
    <xf numFmtId="0" fontId="23" fillId="2" borderId="33" xfId="0" applyFont="1" applyFill="1" applyBorder="1" applyAlignment="1" applyProtection="1">
      <alignment horizontal="center" wrapText="1"/>
      <protection locked="0"/>
    </xf>
    <xf numFmtId="3" fontId="23" fillId="2" borderId="22" xfId="0" applyNumberFormat="1" applyFont="1" applyFill="1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0" fontId="14" fillId="8" borderId="33" xfId="0" applyFont="1" applyFill="1" applyBorder="1" applyAlignment="1" applyProtection="1">
      <protection locked="0"/>
    </xf>
    <xf numFmtId="0" fontId="14" fillId="8" borderId="34" xfId="0" applyFont="1" applyFill="1" applyBorder="1" applyAlignment="1" applyProtection="1">
      <alignment horizontal="left"/>
      <protection locked="0"/>
    </xf>
    <xf numFmtId="0" fontId="11" fillId="2" borderId="22" xfId="0" applyFon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7" fillId="2" borderId="54" xfId="0" applyFont="1" applyFill="1" applyBorder="1" applyAlignment="1" applyProtection="1">
      <alignment horizontal="right"/>
      <protection locked="0"/>
    </xf>
    <xf numFmtId="0" fontId="15" fillId="0" borderId="0" xfId="0" applyFont="1" applyBorder="1" applyProtection="1"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3" fontId="7" fillId="0" borderId="22" xfId="0" applyNumberFormat="1" applyFont="1" applyBorder="1" applyProtection="1"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164" fontId="8" fillId="0" borderId="22" xfId="0" applyNumberFormat="1" applyFont="1" applyBorder="1" applyProtection="1">
      <protection locked="0"/>
    </xf>
    <xf numFmtId="0" fontId="0" fillId="0" borderId="45" xfId="0" applyBorder="1" applyProtection="1"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3" fontId="11" fillId="0" borderId="22" xfId="0" applyNumberFormat="1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1" fillId="2" borderId="44" xfId="0" applyFont="1" applyFill="1" applyBorder="1" applyAlignment="1" applyProtection="1">
      <alignment horizontal="center"/>
      <protection locked="0"/>
    </xf>
    <xf numFmtId="0" fontId="11" fillId="2" borderId="35" xfId="0" applyFont="1" applyFill="1" applyBorder="1" applyAlignment="1" applyProtection="1">
      <alignment horizontal="center"/>
      <protection locked="0"/>
    </xf>
    <xf numFmtId="0" fontId="11" fillId="5" borderId="22" xfId="0" applyFont="1" applyFill="1" applyBorder="1" applyAlignment="1" applyProtection="1">
      <alignment horizontal="center"/>
      <protection locked="0"/>
    </xf>
    <xf numFmtId="0" fontId="11" fillId="5" borderId="22" xfId="0" applyFont="1" applyFill="1" applyBorder="1" applyProtection="1">
      <protection locked="0"/>
    </xf>
    <xf numFmtId="0" fontId="11" fillId="5" borderId="33" xfId="0" applyFont="1" applyFill="1" applyBorder="1" applyAlignment="1" applyProtection="1">
      <protection locked="0"/>
    </xf>
    <xf numFmtId="0" fontId="11" fillId="5" borderId="21" xfId="0" applyFont="1" applyFill="1" applyBorder="1" applyAlignment="1" applyProtection="1">
      <protection locked="0"/>
    </xf>
    <xf numFmtId="0" fontId="0" fillId="3" borderId="0" xfId="0" applyFill="1" applyProtection="1">
      <protection locked="0"/>
    </xf>
    <xf numFmtId="0" fontId="11" fillId="3" borderId="0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3" fontId="11" fillId="0" borderId="22" xfId="0" applyNumberFormat="1" applyFont="1" applyBorder="1" applyAlignment="1" applyProtection="1">
      <protection locked="0"/>
    </xf>
    <xf numFmtId="0" fontId="7" fillId="2" borderId="22" xfId="0" applyFont="1" applyFill="1" applyBorder="1" applyAlignment="1" applyProtection="1">
      <alignment horizontal="right" vertical="center"/>
      <protection locked="0"/>
    </xf>
    <xf numFmtId="3" fontId="7" fillId="3" borderId="0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 applyProtection="1">
      <alignment horizontal="right" vertical="center"/>
      <protection locked="0"/>
    </xf>
    <xf numFmtId="164" fontId="0" fillId="0" borderId="33" xfId="0" applyNumberFormat="1" applyBorder="1" applyAlignment="1" applyProtection="1">
      <alignment horizontal="center"/>
      <protection locked="0"/>
    </xf>
    <xf numFmtId="164" fontId="0" fillId="0" borderId="21" xfId="0" applyNumberForma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protection locked="0"/>
    </xf>
    <xf numFmtId="16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10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10" fontId="7" fillId="2" borderId="28" xfId="0" applyNumberFormat="1" applyFont="1" applyFill="1" applyBorder="1" applyAlignment="1" applyProtection="1">
      <alignment vertical="center" wrapText="1"/>
      <protection locked="0"/>
    </xf>
    <xf numFmtId="10" fontId="7" fillId="2" borderId="22" xfId="0" applyNumberFormat="1" applyFont="1" applyFill="1" applyBorder="1" applyAlignment="1" applyProtection="1">
      <alignment vertical="center" wrapText="1"/>
      <protection locked="0"/>
    </xf>
    <xf numFmtId="164" fontId="11" fillId="0" borderId="33" xfId="0" applyNumberFormat="1" applyFon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17" fillId="6" borderId="16" xfId="0" applyNumberFormat="1" applyFont="1" applyFill="1" applyBorder="1" applyAlignment="1" applyProtection="1">
      <alignment horizontal="center" vertical="center"/>
    </xf>
    <xf numFmtId="164" fontId="17" fillId="6" borderId="21" xfId="0" applyNumberFormat="1" applyFont="1" applyFill="1" applyBorder="1" applyAlignment="1" applyProtection="1">
      <alignment horizontal="center" vertical="center"/>
    </xf>
    <xf numFmtId="164" fontId="17" fillId="6" borderId="25" xfId="0" applyNumberFormat="1" applyFont="1" applyFill="1" applyBorder="1" applyAlignment="1" applyProtection="1">
      <alignment horizontal="center" vertical="center"/>
    </xf>
    <xf numFmtId="164" fontId="17" fillId="6" borderId="41" xfId="0" applyNumberFormat="1" applyFont="1" applyFill="1" applyBorder="1" applyAlignment="1" applyProtection="1">
      <alignment horizontal="center" vertical="center"/>
    </xf>
    <xf numFmtId="164" fontId="17" fillId="6" borderId="9" xfId="0" applyNumberFormat="1" applyFont="1" applyFill="1" applyBorder="1" applyProtection="1"/>
    <xf numFmtId="164" fontId="17" fillId="6" borderId="47" xfId="0" applyNumberFormat="1" applyFont="1" applyFill="1" applyBorder="1" applyProtection="1"/>
    <xf numFmtId="164" fontId="17" fillId="6" borderId="48" xfId="0" applyNumberFormat="1" applyFont="1" applyFill="1" applyBorder="1" applyProtection="1"/>
    <xf numFmtId="3" fontId="7" fillId="6" borderId="14" xfId="0" applyNumberFormat="1" applyFont="1" applyFill="1" applyBorder="1" applyAlignment="1" applyProtection="1"/>
    <xf numFmtId="3" fontId="7" fillId="8" borderId="3" xfId="0" applyNumberFormat="1" applyFont="1" applyFill="1" applyBorder="1" applyAlignment="1" applyProtection="1"/>
    <xf numFmtId="3" fontId="7" fillId="6" borderId="25" xfId="0" applyNumberFormat="1" applyFont="1" applyFill="1" applyBorder="1" applyAlignment="1" applyProtection="1"/>
    <xf numFmtId="3" fontId="14" fillId="2" borderId="22" xfId="0" applyNumberFormat="1" applyFont="1" applyFill="1" applyBorder="1" applyAlignment="1" applyProtection="1"/>
    <xf numFmtId="0" fontId="14" fillId="8" borderId="22" xfId="0" applyFont="1" applyFill="1" applyBorder="1" applyAlignment="1" applyProtection="1"/>
    <xf numFmtId="3" fontId="7" fillId="6" borderId="22" xfId="0" applyNumberFormat="1" applyFont="1" applyFill="1" applyBorder="1" applyProtection="1"/>
    <xf numFmtId="3" fontId="7" fillId="7" borderId="48" xfId="0" applyNumberFormat="1" applyFont="1" applyFill="1" applyBorder="1" applyAlignment="1" applyProtection="1">
      <alignment horizontal="right"/>
    </xf>
    <xf numFmtId="3" fontId="7" fillId="6" borderId="35" xfId="0" applyNumberFormat="1" applyFont="1" applyFill="1" applyBorder="1" applyProtection="1"/>
    <xf numFmtId="3" fontId="7" fillId="2" borderId="22" xfId="0" applyNumberFormat="1" applyFont="1" applyFill="1" applyBorder="1" applyProtection="1"/>
    <xf numFmtId="3" fontId="11" fillId="6" borderId="22" xfId="0" applyNumberFormat="1" applyFont="1" applyFill="1" applyBorder="1" applyAlignment="1" applyProtection="1">
      <alignment vertical="center"/>
    </xf>
    <xf numFmtId="3" fontId="7" fillId="6" borderId="22" xfId="0" applyNumberFormat="1" applyFont="1" applyFill="1" applyBorder="1" applyAlignment="1" applyProtection="1">
      <alignment horizontal="right"/>
    </xf>
    <xf numFmtId="164" fontId="8" fillId="6" borderId="22" xfId="0" applyNumberFormat="1" applyFont="1" applyFill="1" applyBorder="1" applyProtection="1"/>
    <xf numFmtId="164" fontId="7" fillId="6" borderId="22" xfId="0" applyNumberFormat="1" applyFont="1" applyFill="1" applyBorder="1" applyAlignment="1" applyProtection="1">
      <alignment horizontal="right"/>
    </xf>
    <xf numFmtId="3" fontId="11" fillId="6" borderId="22" xfId="0" applyNumberFormat="1" applyFont="1" applyFill="1" applyBorder="1" applyProtection="1"/>
    <xf numFmtId="3" fontId="7" fillId="6" borderId="22" xfId="0" applyNumberFormat="1" applyFont="1" applyFill="1" applyBorder="1" applyAlignment="1" applyProtection="1">
      <alignment horizontal="right" vertical="center"/>
    </xf>
    <xf numFmtId="0" fontId="11" fillId="6" borderId="22" xfId="0" applyFont="1" applyFill="1" applyBorder="1" applyProtection="1"/>
    <xf numFmtId="0" fontId="7" fillId="6" borderId="22" xfId="0" applyFont="1" applyFill="1" applyBorder="1" applyAlignment="1" applyProtection="1">
      <alignment horizontal="right" vertical="center"/>
    </xf>
    <xf numFmtId="164" fontId="6" fillId="6" borderId="22" xfId="0" applyNumberFormat="1" applyFont="1" applyFill="1" applyBorder="1" applyAlignment="1" applyProtection="1"/>
    <xf numFmtId="164" fontId="0" fillId="0" borderId="0" xfId="0" applyNumberFormat="1" applyProtection="1"/>
    <xf numFmtId="3" fontId="7" fillId="6" borderId="33" xfId="0" applyNumberFormat="1" applyFont="1" applyFill="1" applyBorder="1" applyAlignment="1" applyProtection="1"/>
    <xf numFmtId="164" fontId="7" fillId="6" borderId="22" xfId="0" applyNumberFormat="1" applyFont="1" applyFill="1" applyBorder="1" applyAlignment="1" applyProtection="1"/>
    <xf numFmtId="0" fontId="14" fillId="2" borderId="49" xfId="0" applyFont="1" applyFill="1" applyBorder="1" applyAlignment="1" applyProtection="1">
      <protection locked="0"/>
    </xf>
    <xf numFmtId="0" fontId="14" fillId="2" borderId="38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0" xfId="0" applyFont="1" applyBorder="1" applyAlignment="1" applyProtection="1">
      <alignment horizontal="center"/>
      <protection locked="0"/>
    </xf>
    <xf numFmtId="0" fontId="14" fillId="5" borderId="50" xfId="0" applyFont="1" applyFill="1" applyBorder="1" applyAlignment="1" applyProtection="1"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57" xfId="0" applyFont="1" applyFill="1" applyBorder="1" applyAlignment="1" applyProtection="1">
      <protection locked="0"/>
    </xf>
    <xf numFmtId="0" fontId="0" fillId="2" borderId="59" xfId="0" applyFill="1" applyBorder="1" applyProtection="1"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Protection="1">
      <protection locked="0"/>
    </xf>
    <xf numFmtId="0" fontId="6" fillId="2" borderId="33" xfId="0" applyFont="1" applyFill="1" applyBorder="1" applyAlignment="1" applyProtection="1">
      <alignment vertical="center" wrapText="1"/>
      <protection locked="0"/>
    </xf>
    <xf numFmtId="0" fontId="6" fillId="2" borderId="21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2" borderId="26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3" fontId="11" fillId="3" borderId="22" xfId="0" applyNumberFormat="1" applyFont="1" applyFill="1" applyBorder="1" applyProtection="1"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Protection="1">
      <protection locked="0"/>
    </xf>
    <xf numFmtId="0" fontId="11" fillId="5" borderId="22" xfId="0" applyFont="1" applyFill="1" applyBorder="1" applyAlignment="1" applyProtection="1">
      <alignment horizontal="center" vertical="center"/>
      <protection locked="0"/>
    </xf>
    <xf numFmtId="0" fontId="23" fillId="2" borderId="28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Border="1" applyProtection="1">
      <protection locked="0"/>
    </xf>
    <xf numFmtId="10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10" fontId="23" fillId="2" borderId="25" xfId="0" applyNumberFormat="1" applyFont="1" applyFill="1" applyBorder="1" applyAlignment="1" applyProtection="1">
      <alignment horizontal="center" vertical="center" wrapText="1"/>
      <protection locked="0"/>
    </xf>
    <xf numFmtId="10" fontId="23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8" fillId="6" borderId="8" xfId="0" applyNumberFormat="1" applyFont="1" applyFill="1" applyBorder="1" applyAlignment="1" applyProtection="1"/>
    <xf numFmtId="0" fontId="14" fillId="5" borderId="34" xfId="0" applyFont="1" applyFill="1" applyBorder="1" applyAlignment="1" applyProtection="1"/>
    <xf numFmtId="3" fontId="7" fillId="5" borderId="6" xfId="0" applyNumberFormat="1" applyFont="1" applyFill="1" applyBorder="1" applyAlignment="1" applyProtection="1"/>
    <xf numFmtId="3" fontId="8" fillId="6" borderId="55" xfId="0" applyNumberFormat="1" applyFont="1" applyFill="1" applyBorder="1" applyAlignment="1" applyProtection="1"/>
    <xf numFmtId="3" fontId="7" fillId="2" borderId="35" xfId="0" applyNumberFormat="1" applyFont="1" applyFill="1" applyBorder="1" applyProtection="1"/>
    <xf numFmtId="3" fontId="11" fillId="6" borderId="22" xfId="0" applyNumberFormat="1" applyFont="1" applyFill="1" applyBorder="1" applyAlignment="1" applyProtection="1">
      <alignment horizontal="center" vertical="center"/>
    </xf>
    <xf numFmtId="3" fontId="11" fillId="6" borderId="22" xfId="0" applyNumberFormat="1" applyFont="1" applyFill="1" applyBorder="1" applyAlignment="1" applyProtection="1"/>
    <xf numFmtId="0" fontId="11" fillId="5" borderId="22" xfId="0" applyFont="1" applyFill="1" applyBorder="1" applyAlignment="1" applyProtection="1"/>
    <xf numFmtId="0" fontId="11" fillId="5" borderId="22" xfId="0" applyFont="1" applyFill="1" applyBorder="1" applyProtection="1"/>
    <xf numFmtId="3" fontId="11" fillId="6" borderId="33" xfId="0" applyNumberFormat="1" applyFont="1" applyFill="1" applyBorder="1" applyAlignment="1" applyProtection="1"/>
    <xf numFmtId="0" fontId="0" fillId="5" borderId="33" xfId="0" applyFill="1" applyBorder="1" applyAlignment="1" applyProtection="1">
      <protection locked="0"/>
    </xf>
    <xf numFmtId="0" fontId="0" fillId="5" borderId="34" xfId="0" applyFill="1" applyBorder="1" applyAlignment="1" applyProtection="1">
      <protection locked="0"/>
    </xf>
    <xf numFmtId="0" fontId="0" fillId="5" borderId="34" xfId="0" applyFill="1" applyBorder="1" applyAlignment="1" applyProtection="1"/>
    <xf numFmtId="0" fontId="0" fillId="0" borderId="0" xfId="0" applyAlignment="1" applyProtection="1">
      <alignment wrapText="1"/>
      <protection locked="0"/>
    </xf>
    <xf numFmtId="0" fontId="11" fillId="5" borderId="22" xfId="0" applyFont="1" applyFill="1" applyBorder="1" applyAlignment="1" applyProtection="1">
      <alignment horizontal="center" wrapText="1"/>
      <protection locked="0"/>
    </xf>
    <xf numFmtId="0" fontId="11" fillId="5" borderId="22" xfId="0" applyFont="1" applyFill="1" applyBorder="1" applyAlignment="1" applyProtection="1">
      <alignment wrapText="1"/>
      <protection locked="0"/>
    </xf>
    <xf numFmtId="3" fontId="11" fillId="0" borderId="22" xfId="0" applyNumberFormat="1" applyFont="1" applyBorder="1" applyAlignment="1" applyProtection="1">
      <alignment vertical="center"/>
      <protection locked="0"/>
    </xf>
    <xf numFmtId="164" fontId="17" fillId="2" borderId="47" xfId="0" applyNumberFormat="1" applyFont="1" applyFill="1" applyBorder="1" applyProtection="1"/>
    <xf numFmtId="3" fontId="8" fillId="0" borderId="2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vertical="center"/>
      <protection locked="0"/>
    </xf>
    <xf numFmtId="164" fontId="6" fillId="6" borderId="22" xfId="0" applyNumberFormat="1" applyFont="1" applyFill="1" applyBorder="1" applyAlignment="1" applyProtection="1">
      <alignment vertical="center"/>
    </xf>
    <xf numFmtId="3" fontId="11" fillId="6" borderId="22" xfId="0" applyNumberFormat="1" applyFont="1" applyFill="1" applyBorder="1" applyAlignment="1" applyProtection="1">
      <alignment horizontal="center" vertical="center"/>
    </xf>
    <xf numFmtId="0" fontId="11" fillId="0" borderId="22" xfId="0" applyFont="1" applyBorder="1" applyAlignment="1">
      <alignment wrapText="1"/>
    </xf>
    <xf numFmtId="3" fontId="11" fillId="6" borderId="22" xfId="0" applyNumberFormat="1" applyFont="1" applyFill="1" applyBorder="1" applyAlignment="1" applyProtection="1">
      <alignment vertical="center"/>
      <protection locked="0"/>
    </xf>
    <xf numFmtId="3" fontId="11" fillId="6" borderId="22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top" wrapText="1"/>
    </xf>
    <xf numFmtId="0" fontId="11" fillId="0" borderId="33" xfId="0" applyFont="1" applyBorder="1" applyAlignment="1" applyProtection="1">
      <alignment horizontal="left"/>
      <protection locked="0"/>
    </xf>
    <xf numFmtId="0" fontId="11" fillId="0" borderId="34" xfId="0" applyFont="1" applyBorder="1" applyAlignment="1" applyProtection="1">
      <alignment horizontal="left"/>
      <protection locked="0"/>
    </xf>
    <xf numFmtId="0" fontId="11" fillId="0" borderId="21" xfId="0" applyFont="1" applyBorder="1" applyAlignment="1" applyProtection="1">
      <alignment horizontal="left"/>
      <protection locked="0"/>
    </xf>
    <xf numFmtId="164" fontId="7" fillId="6" borderId="22" xfId="0" applyNumberFormat="1" applyFont="1" applyFill="1" applyBorder="1" applyAlignment="1" applyProtection="1">
      <alignment horizontal="right" vertical="center"/>
    </xf>
    <xf numFmtId="0" fontId="11" fillId="0" borderId="33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4" fontId="11" fillId="0" borderId="21" xfId="0" applyNumberFormat="1" applyFont="1" applyBorder="1" applyAlignment="1" applyProtection="1">
      <alignment horizontal="center"/>
      <protection locked="0"/>
    </xf>
    <xf numFmtId="0" fontId="11" fillId="0" borderId="33" xfId="0" applyFont="1" applyBorder="1" applyAlignment="1" applyProtection="1">
      <protection locked="0"/>
    </xf>
    <xf numFmtId="0" fontId="11" fillId="0" borderId="34" xfId="0" applyFont="1" applyBorder="1" applyAlignment="1" applyProtection="1">
      <protection locked="0"/>
    </xf>
    <xf numFmtId="0" fontId="11" fillId="0" borderId="21" xfId="0" applyFont="1" applyBorder="1" applyAlignment="1" applyProtection="1">
      <protection locked="0"/>
    </xf>
    <xf numFmtId="0" fontId="11" fillId="0" borderId="33" xfId="0" applyFont="1" applyBorder="1" applyAlignment="1" applyProtection="1">
      <alignment wrapText="1"/>
      <protection locked="0"/>
    </xf>
    <xf numFmtId="0" fontId="11" fillId="0" borderId="34" xfId="0" applyFont="1" applyBorder="1" applyAlignment="1" applyProtection="1">
      <alignment wrapText="1"/>
      <protection locked="0"/>
    </xf>
    <xf numFmtId="0" fontId="11" fillId="0" borderId="21" xfId="0" applyFont="1" applyBorder="1" applyAlignment="1" applyProtection="1">
      <alignment wrapText="1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left" wrapText="1"/>
      <protection locked="0"/>
    </xf>
    <xf numFmtId="0" fontId="11" fillId="0" borderId="34" xfId="0" applyFont="1" applyBorder="1" applyAlignment="1" applyProtection="1">
      <alignment horizontal="left" wrapText="1"/>
      <protection locked="0"/>
    </xf>
    <xf numFmtId="0" fontId="11" fillId="0" borderId="21" xfId="0" applyFont="1" applyBorder="1" applyAlignment="1" applyProtection="1">
      <alignment horizontal="left" wrapText="1"/>
      <protection locked="0"/>
    </xf>
    <xf numFmtId="0" fontId="11" fillId="5" borderId="33" xfId="0" applyFont="1" applyFill="1" applyBorder="1" applyAlignment="1" applyProtection="1">
      <alignment horizontal="center"/>
    </xf>
    <xf numFmtId="0" fontId="11" fillId="5" borderId="21" xfId="0" applyFont="1" applyFill="1" applyBorder="1" applyAlignment="1" applyProtection="1">
      <alignment horizontal="center"/>
    </xf>
    <xf numFmtId="164" fontId="0" fillId="0" borderId="33" xfId="0" applyNumberFormat="1" applyBorder="1" applyAlignment="1" applyProtection="1">
      <alignment horizontal="center"/>
      <protection locked="0"/>
    </xf>
    <xf numFmtId="164" fontId="0" fillId="0" borderId="21" xfId="0" applyNumberForma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164" fontId="7" fillId="6" borderId="33" xfId="0" applyNumberFormat="1" applyFont="1" applyFill="1" applyBorder="1" applyAlignment="1" applyProtection="1">
      <alignment horizontal="center" vertical="center"/>
    </xf>
    <xf numFmtId="164" fontId="7" fillId="6" borderId="21" xfId="0" applyNumberFormat="1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right" vertical="center"/>
      <protection locked="0"/>
    </xf>
    <xf numFmtId="0" fontId="7" fillId="2" borderId="21" xfId="0" applyFont="1" applyFill="1" applyBorder="1" applyAlignment="1" applyProtection="1">
      <alignment horizontal="right" vertical="center"/>
      <protection locked="0"/>
    </xf>
    <xf numFmtId="0" fontId="11" fillId="0" borderId="33" xfId="0" applyFont="1" applyBorder="1" applyAlignment="1" applyProtection="1">
      <alignment horizontal="center" wrapText="1"/>
      <protection locked="0"/>
    </xf>
    <xf numFmtId="0" fontId="11" fillId="0" borderId="21" xfId="0" applyFont="1" applyBorder="1" applyAlignment="1" applyProtection="1">
      <alignment horizontal="center" wrapText="1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protection locked="0"/>
    </xf>
    <xf numFmtId="0" fontId="8" fillId="0" borderId="34" xfId="0" applyFont="1" applyBorder="1" applyAlignment="1" applyProtection="1">
      <protection locked="0"/>
    </xf>
    <xf numFmtId="0" fontId="8" fillId="0" borderId="21" xfId="0" applyFont="1" applyBorder="1" applyAlignment="1" applyProtection="1">
      <protection locked="0"/>
    </xf>
    <xf numFmtId="0" fontId="8" fillId="0" borderId="33" xfId="0" applyFont="1" applyBorder="1" applyAlignment="1" applyProtection="1">
      <alignment horizontal="left"/>
      <protection locked="0"/>
    </xf>
    <xf numFmtId="0" fontId="8" fillId="0" borderId="34" xfId="0" applyFont="1" applyBorder="1" applyAlignment="1" applyProtection="1">
      <alignment horizontal="left"/>
      <protection locked="0"/>
    </xf>
    <xf numFmtId="0" fontId="8" fillId="0" borderId="21" xfId="0" applyFont="1" applyBorder="1" applyAlignment="1" applyProtection="1">
      <alignment horizontal="left"/>
      <protection locked="0"/>
    </xf>
    <xf numFmtId="0" fontId="8" fillId="0" borderId="22" xfId="0" applyFont="1" applyBorder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/>
      <protection locked="0"/>
    </xf>
    <xf numFmtId="0" fontId="11" fillId="2" borderId="21" xfId="0" applyFont="1" applyFill="1" applyBorder="1" applyAlignment="1" applyProtection="1">
      <alignment horizontal="center"/>
      <protection locked="0"/>
    </xf>
    <xf numFmtId="164" fontId="18" fillId="0" borderId="33" xfId="0" applyNumberFormat="1" applyFont="1" applyBorder="1" applyAlignment="1" applyProtection="1">
      <alignment horizontal="center"/>
      <protection locked="0"/>
    </xf>
    <xf numFmtId="164" fontId="18" fillId="0" borderId="21" xfId="0" applyNumberFormat="1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15" fillId="0" borderId="21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49" fontId="11" fillId="0" borderId="33" xfId="0" applyNumberFormat="1" applyFont="1" applyBorder="1" applyAlignment="1" applyProtection="1">
      <alignment horizontal="center" wrapText="1"/>
      <protection locked="0"/>
    </xf>
    <xf numFmtId="49" fontId="11" fillId="0" borderId="34" xfId="0" applyNumberFormat="1" applyFont="1" applyBorder="1" applyAlignment="1" applyProtection="1">
      <alignment horizontal="center" wrapText="1"/>
      <protection locked="0"/>
    </xf>
    <xf numFmtId="49" fontId="11" fillId="0" borderId="21" xfId="0" applyNumberFormat="1" applyFont="1" applyBorder="1" applyAlignment="1" applyProtection="1">
      <alignment horizontal="center" wrapText="1"/>
      <protection locked="0"/>
    </xf>
    <xf numFmtId="49" fontId="11" fillId="0" borderId="33" xfId="0" applyNumberFormat="1" applyFont="1" applyBorder="1" applyAlignment="1" applyProtection="1">
      <alignment horizontal="center"/>
      <protection locked="0"/>
    </xf>
    <xf numFmtId="49" fontId="11" fillId="0" borderId="34" xfId="0" applyNumberFormat="1" applyFont="1" applyBorder="1" applyAlignment="1" applyProtection="1">
      <alignment horizontal="center"/>
      <protection locked="0"/>
    </xf>
    <xf numFmtId="49" fontId="11" fillId="0" borderId="21" xfId="0" applyNumberFormat="1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11" fillId="5" borderId="33" xfId="0" applyFont="1" applyFill="1" applyBorder="1" applyAlignment="1" applyProtection="1">
      <alignment horizontal="center"/>
      <protection locked="0"/>
    </xf>
    <xf numFmtId="0" fontId="11" fillId="5" borderId="34" xfId="0" applyFont="1" applyFill="1" applyBorder="1" applyAlignment="1" applyProtection="1">
      <alignment horizontal="center"/>
      <protection locked="0"/>
    </xf>
    <xf numFmtId="0" fontId="11" fillId="5" borderId="21" xfId="0" applyFont="1" applyFill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5" borderId="33" xfId="0" applyFont="1" applyFill="1" applyBorder="1" applyAlignment="1" applyProtection="1">
      <alignment horizontal="center" wrapText="1"/>
      <protection locked="0"/>
    </xf>
    <xf numFmtId="0" fontId="11" fillId="5" borderId="21" xfId="0" applyFont="1" applyFill="1" applyBorder="1" applyAlignment="1" applyProtection="1">
      <alignment horizontal="center" wrapText="1"/>
      <protection locked="0"/>
    </xf>
    <xf numFmtId="0" fontId="11" fillId="6" borderId="33" xfId="0" applyFont="1" applyFill="1" applyBorder="1" applyAlignment="1" applyProtection="1">
      <alignment horizontal="center"/>
    </xf>
    <xf numFmtId="0" fontId="11" fillId="6" borderId="21" xfId="0" applyFont="1" applyFill="1" applyBorder="1" applyAlignment="1" applyProtection="1">
      <alignment horizontal="center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3" fontId="7" fillId="6" borderId="22" xfId="0" applyNumberFormat="1" applyFont="1" applyFill="1" applyBorder="1" applyAlignment="1" applyProtection="1">
      <alignment horizontal="center"/>
    </xf>
    <xf numFmtId="0" fontId="11" fillId="5" borderId="34" xfId="0" applyFont="1" applyFill="1" applyBorder="1" applyAlignment="1" applyProtection="1">
      <alignment horizontal="center" wrapText="1"/>
      <protection locked="0"/>
    </xf>
    <xf numFmtId="164" fontId="8" fillId="0" borderId="22" xfId="0" applyNumberFormat="1" applyFont="1" applyBorder="1" applyAlignment="1" applyProtection="1">
      <alignment horizont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3" fontId="8" fillId="0" borderId="33" xfId="0" applyNumberFormat="1" applyFont="1" applyBorder="1" applyAlignment="1" applyProtection="1">
      <alignment horizontal="center"/>
      <protection locked="0"/>
    </xf>
    <xf numFmtId="3" fontId="8" fillId="0" borderId="21" xfId="0" applyNumberFormat="1" applyFont="1" applyBorder="1" applyAlignment="1" applyProtection="1">
      <alignment horizontal="center"/>
      <protection locked="0"/>
    </xf>
    <xf numFmtId="164" fontId="8" fillId="0" borderId="28" xfId="0" applyNumberFormat="1" applyFont="1" applyBorder="1" applyAlignment="1" applyProtection="1">
      <alignment horizontal="center" vertical="center"/>
      <protection locked="0"/>
    </xf>
    <xf numFmtId="164" fontId="8" fillId="0" borderId="29" xfId="0" applyNumberFormat="1" applyFont="1" applyBorder="1" applyAlignment="1" applyProtection="1">
      <alignment horizontal="center" vertical="center"/>
      <protection locked="0"/>
    </xf>
    <xf numFmtId="164" fontId="8" fillId="0" borderId="25" xfId="0" applyNumberFormat="1" applyFont="1" applyBorder="1" applyAlignment="1" applyProtection="1">
      <alignment horizontal="center" vertical="center"/>
      <protection locked="0"/>
    </xf>
    <xf numFmtId="164" fontId="8" fillId="0" borderId="40" xfId="0" applyNumberFormat="1" applyFont="1" applyBorder="1" applyAlignment="1" applyProtection="1">
      <alignment horizontal="center" vertical="center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/>
      <protection locked="0"/>
    </xf>
    <xf numFmtId="0" fontId="8" fillId="2" borderId="34" xfId="0" applyFont="1" applyFill="1" applyBorder="1" applyAlignment="1" applyProtection="1">
      <alignment horizontal="center"/>
      <protection locked="0"/>
    </xf>
    <xf numFmtId="0" fontId="8" fillId="2" borderId="21" xfId="0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 vertical="center" wrapText="1" shrinkToFit="1"/>
      <protection locked="0"/>
    </xf>
    <xf numFmtId="0" fontId="7" fillId="2" borderId="35" xfId="0" applyFont="1" applyFill="1" applyBorder="1" applyAlignment="1" applyProtection="1">
      <alignment horizontal="center" vertical="center" wrapText="1" shrinkToFit="1"/>
      <protection locked="0"/>
    </xf>
    <xf numFmtId="164" fontId="7" fillId="6" borderId="22" xfId="0" applyNumberFormat="1" applyFont="1" applyFill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164" fontId="8" fillId="0" borderId="33" xfId="0" applyNumberFormat="1" applyFont="1" applyBorder="1" applyAlignment="1" applyProtection="1">
      <alignment horizontal="center"/>
      <protection locked="0"/>
    </xf>
    <xf numFmtId="164" fontId="8" fillId="0" borderId="34" xfId="0" applyNumberFormat="1" applyFont="1" applyBorder="1" applyAlignment="1" applyProtection="1">
      <alignment horizontal="center"/>
      <protection locked="0"/>
    </xf>
    <xf numFmtId="164" fontId="8" fillId="0" borderId="2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0" fillId="0" borderId="11" xfId="0" applyFont="1" applyBorder="1" applyAlignment="1" applyProtection="1">
      <alignment horizontal="right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20" fillId="2" borderId="36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20" fillId="2" borderId="19" xfId="0" applyFont="1" applyFill="1" applyBorder="1" applyAlignment="1" applyProtection="1">
      <alignment horizontal="left" vertical="center" wrapText="1"/>
      <protection locked="0"/>
    </xf>
    <xf numFmtId="0" fontId="20" fillId="2" borderId="20" xfId="0" applyFont="1" applyFill="1" applyBorder="1" applyAlignment="1" applyProtection="1">
      <alignment horizontal="left" vertical="center" wrapText="1"/>
      <protection locked="0"/>
    </xf>
    <xf numFmtId="0" fontId="20" fillId="2" borderId="52" xfId="0" applyFont="1" applyFill="1" applyBorder="1" applyAlignment="1" applyProtection="1">
      <alignment horizontal="left" vertical="center" wrapText="1"/>
      <protection locked="0"/>
    </xf>
    <xf numFmtId="0" fontId="20" fillId="2" borderId="5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20" fillId="2" borderId="43" xfId="0" applyFont="1" applyFill="1" applyBorder="1" applyAlignment="1" applyProtection="1">
      <alignment horizontal="left" vertical="center" wrapText="1"/>
      <protection locked="0"/>
    </xf>
    <xf numFmtId="0" fontId="20" fillId="2" borderId="27" xfId="0" applyFont="1" applyFill="1" applyBorder="1" applyAlignment="1" applyProtection="1">
      <alignment horizontal="left" vertical="center" wrapText="1"/>
      <protection locked="0"/>
    </xf>
    <xf numFmtId="0" fontId="20" fillId="2" borderId="36" xfId="0" applyFont="1" applyFill="1" applyBorder="1" applyAlignment="1" applyProtection="1">
      <alignment horizontal="left" vertical="center" wrapText="1"/>
      <protection locked="0"/>
    </xf>
    <xf numFmtId="0" fontId="20" fillId="2" borderId="18" xfId="0" applyFont="1" applyFill="1" applyBorder="1" applyAlignment="1" applyProtection="1">
      <alignment horizontal="left" vertical="center" wrapText="1"/>
      <protection locked="0"/>
    </xf>
    <xf numFmtId="3" fontId="7" fillId="6" borderId="22" xfId="0" applyNumberFormat="1" applyFont="1" applyFill="1" applyBorder="1" applyAlignment="1" applyProtection="1">
      <alignment horizontal="right"/>
    </xf>
    <xf numFmtId="3" fontId="7" fillId="6" borderId="33" xfId="0" applyNumberFormat="1" applyFont="1" applyFill="1" applyBorder="1" applyAlignment="1" applyProtection="1">
      <alignment horizontal="center"/>
    </xf>
    <xf numFmtId="3" fontId="7" fillId="6" borderId="21" xfId="0" applyNumberFormat="1" applyFont="1" applyFill="1" applyBorder="1" applyAlignment="1" applyProtection="1">
      <alignment horizontal="center"/>
    </xf>
    <xf numFmtId="0" fontId="11" fillId="0" borderId="22" xfId="0" applyFont="1" applyBorder="1" applyAlignment="1" applyProtection="1">
      <alignment horizontal="left"/>
      <protection locked="0"/>
    </xf>
    <xf numFmtId="4" fontId="8" fillId="0" borderId="33" xfId="0" applyNumberFormat="1" applyFont="1" applyBorder="1" applyAlignment="1" applyProtection="1">
      <alignment horizontal="center"/>
      <protection locked="0"/>
    </xf>
    <xf numFmtId="4" fontId="8" fillId="0" borderId="21" xfId="0" applyNumberFormat="1" applyFont="1" applyBorder="1" applyAlignment="1" applyProtection="1">
      <alignment horizontal="center"/>
      <protection locked="0"/>
    </xf>
    <xf numFmtId="165" fontId="7" fillId="6" borderId="30" xfId="0" applyNumberFormat="1" applyFont="1" applyFill="1" applyBorder="1" applyAlignment="1" applyProtection="1">
      <alignment horizontal="right"/>
    </xf>
    <xf numFmtId="165" fontId="7" fillId="6" borderId="32" xfId="0" applyNumberFormat="1" applyFont="1" applyFill="1" applyBorder="1" applyAlignment="1" applyProtection="1">
      <alignment horizontal="right"/>
    </xf>
    <xf numFmtId="3" fontId="7" fillId="6" borderId="30" xfId="0" applyNumberFormat="1" applyFont="1" applyFill="1" applyBorder="1" applyAlignment="1" applyProtection="1">
      <alignment horizontal="right"/>
    </xf>
    <xf numFmtId="3" fontId="7" fillId="6" borderId="32" xfId="0" applyNumberFormat="1" applyFont="1" applyFill="1" applyBorder="1" applyAlignment="1" applyProtection="1">
      <alignment horizontal="right"/>
    </xf>
    <xf numFmtId="0" fontId="7" fillId="2" borderId="22" xfId="0" applyFont="1" applyFill="1" applyBorder="1" applyAlignment="1" applyProtection="1">
      <alignment horizontal="center"/>
      <protection locked="0"/>
    </xf>
    <xf numFmtId="3" fontId="11" fillId="6" borderId="33" xfId="0" applyNumberFormat="1" applyFont="1" applyFill="1" applyBorder="1" applyAlignment="1" applyProtection="1">
      <alignment horizontal="center" vertical="center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21" xfId="0" applyFont="1" applyFill="1" applyBorder="1" applyAlignment="1" applyProtection="1">
      <alignment horizontal="center" vertical="center"/>
    </xf>
    <xf numFmtId="0" fontId="19" fillId="2" borderId="22" xfId="0" applyFont="1" applyFill="1" applyBorder="1" applyAlignment="1" applyProtection="1">
      <alignment horizontal="right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left" wrapText="1"/>
      <protection locked="0"/>
    </xf>
    <xf numFmtId="0" fontId="5" fillId="0" borderId="34" xfId="0" applyFont="1" applyBorder="1" applyAlignment="1" applyProtection="1">
      <alignment horizontal="left" wrapText="1"/>
      <protection locked="0"/>
    </xf>
    <xf numFmtId="0" fontId="5" fillId="0" borderId="21" xfId="0" applyFont="1" applyBorder="1" applyAlignment="1" applyProtection="1">
      <alignment horizontal="left" wrapText="1"/>
      <protection locked="0"/>
    </xf>
    <xf numFmtId="0" fontId="11" fillId="5" borderId="33" xfId="0" applyFont="1" applyFill="1" applyBorder="1" applyAlignment="1" applyProtection="1">
      <alignment horizontal="center" wrapText="1"/>
    </xf>
    <xf numFmtId="0" fontId="11" fillId="5" borderId="21" xfId="0" applyFont="1" applyFill="1" applyBorder="1" applyAlignment="1" applyProtection="1">
      <alignment horizont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164" fontId="11" fillId="0" borderId="22" xfId="0" applyNumberFormat="1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 wrapText="1"/>
      <protection locked="0"/>
    </xf>
    <xf numFmtId="164" fontId="11" fillId="2" borderId="22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1" fillId="0" borderId="35" xfId="0" applyFont="1" applyBorder="1" applyAlignment="1" applyProtection="1">
      <alignment horizontal="left"/>
      <protection locked="0"/>
    </xf>
    <xf numFmtId="0" fontId="11" fillId="0" borderId="33" xfId="0" applyFont="1" applyBorder="1" applyAlignment="1" applyProtection="1">
      <alignment horizontal="left" vertical="top"/>
      <protection locked="0"/>
    </xf>
    <xf numFmtId="0" fontId="11" fillId="0" borderId="34" xfId="0" applyFont="1" applyBorder="1" applyAlignment="1" applyProtection="1">
      <alignment horizontal="left" vertical="top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7" fillId="5" borderId="22" xfId="0" applyFont="1" applyFill="1" applyBorder="1" applyAlignment="1" applyProtection="1">
      <alignment horizontal="right"/>
      <protection locked="0"/>
    </xf>
    <xf numFmtId="164" fontId="18" fillId="0" borderId="22" xfId="0" applyNumberFormat="1" applyFont="1" applyBorder="1" applyAlignment="1" applyProtection="1">
      <alignment horizontal="center"/>
      <protection locked="0"/>
    </xf>
    <xf numFmtId="164" fontId="8" fillId="6" borderId="34" xfId="0" applyNumberFormat="1" applyFont="1" applyFill="1" applyBorder="1" applyAlignment="1" applyProtection="1">
      <alignment horizontal="center"/>
    </xf>
    <xf numFmtId="164" fontId="8" fillId="6" borderId="21" xfId="0" applyNumberFormat="1" applyFont="1" applyFill="1" applyBorder="1" applyAlignment="1" applyProtection="1">
      <alignment horizontal="center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3" fontId="11" fillId="6" borderId="22" xfId="0" applyNumberFormat="1" applyFont="1" applyFill="1" applyBorder="1" applyAlignment="1" applyProtection="1">
      <alignment horizontal="center" vertical="center"/>
    </xf>
    <xf numFmtId="0" fontId="11" fillId="6" borderId="22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/>
      <protection locked="0"/>
    </xf>
    <xf numFmtId="0" fontId="7" fillId="2" borderId="21" xfId="0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 wrapText="1"/>
      <protection locked="0"/>
    </xf>
    <xf numFmtId="164" fontId="7" fillId="6" borderId="30" xfId="0" applyNumberFormat="1" applyFont="1" applyFill="1" applyBorder="1" applyAlignment="1" applyProtection="1">
      <alignment horizontal="right"/>
    </xf>
    <xf numFmtId="164" fontId="7" fillId="6" borderId="31" xfId="0" applyNumberFormat="1" applyFont="1" applyFill="1" applyBorder="1" applyAlignment="1" applyProtection="1">
      <alignment horizontal="right"/>
    </xf>
    <xf numFmtId="164" fontId="7" fillId="6" borderId="32" xfId="0" applyNumberFormat="1" applyFont="1" applyFill="1" applyBorder="1" applyAlignment="1" applyProtection="1">
      <alignment horizontal="right"/>
    </xf>
    <xf numFmtId="164" fontId="0" fillId="0" borderId="28" xfId="0" applyNumberForma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4" fillId="3" borderId="33" xfId="0" applyFont="1" applyFill="1" applyBorder="1" applyAlignment="1" applyProtection="1">
      <alignment horizontal="left"/>
      <protection locked="0"/>
    </xf>
    <xf numFmtId="0" fontId="14" fillId="3" borderId="34" xfId="0" applyFont="1" applyFill="1" applyBorder="1" applyAlignment="1" applyProtection="1">
      <alignment horizontal="left"/>
      <protection locked="0"/>
    </xf>
    <xf numFmtId="0" fontId="11" fillId="3" borderId="33" xfId="0" applyFont="1" applyFill="1" applyBorder="1" applyAlignment="1" applyProtection="1">
      <alignment horizontal="left"/>
      <protection locked="0"/>
    </xf>
    <xf numFmtId="0" fontId="11" fillId="3" borderId="34" xfId="0" applyFont="1" applyFill="1" applyBorder="1" applyAlignment="1" applyProtection="1">
      <alignment horizontal="left"/>
      <protection locked="0"/>
    </xf>
    <xf numFmtId="0" fontId="11" fillId="3" borderId="21" xfId="0" applyFont="1" applyFill="1" applyBorder="1" applyAlignment="1" applyProtection="1">
      <alignment horizontal="left"/>
      <protection locked="0"/>
    </xf>
    <xf numFmtId="0" fontId="23" fillId="0" borderId="33" xfId="0" applyFont="1" applyFill="1" applyBorder="1" applyAlignment="1" applyProtection="1">
      <alignment horizontal="center" vertical="center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 wrapText="1"/>
      <protection locked="0"/>
    </xf>
    <xf numFmtId="0" fontId="23" fillId="2" borderId="38" xfId="0" applyFont="1" applyFill="1" applyBorder="1" applyAlignment="1" applyProtection="1">
      <alignment horizontal="center" vertical="center" wrapText="1"/>
      <protection locked="0"/>
    </xf>
    <xf numFmtId="0" fontId="23" fillId="2" borderId="16" xfId="0" applyFont="1" applyFill="1" applyBorder="1" applyAlignment="1" applyProtection="1">
      <alignment horizontal="center" vertical="center" wrapText="1"/>
      <protection locked="0"/>
    </xf>
    <xf numFmtId="0" fontId="23" fillId="2" borderId="33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11" fillId="0" borderId="34" xfId="0" applyNumberFormat="1" applyFont="1" applyBorder="1" applyAlignment="1" applyProtection="1">
      <alignment horizontal="center"/>
      <protection locked="0"/>
    </xf>
    <xf numFmtId="3" fontId="7" fillId="0" borderId="22" xfId="0" applyNumberFormat="1" applyFont="1" applyBorder="1" applyAlignment="1" applyProtection="1">
      <alignment horizontal="center"/>
      <protection locked="0"/>
    </xf>
    <xf numFmtId="164" fontId="0" fillId="0" borderId="22" xfId="0" applyNumberFormat="1" applyBorder="1" applyAlignment="1" applyProtection="1">
      <alignment horizontal="center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3" fontId="11" fillId="0" borderId="33" xfId="0" applyNumberFormat="1" applyFont="1" applyBorder="1" applyAlignment="1" applyProtection="1">
      <alignment horizontal="center" wrapText="1"/>
      <protection locked="0"/>
    </xf>
    <xf numFmtId="3" fontId="11" fillId="0" borderId="21" xfId="0" applyNumberFormat="1" applyFont="1" applyBorder="1" applyAlignment="1" applyProtection="1">
      <alignment horizontal="center" wrapText="1"/>
      <protection locked="0"/>
    </xf>
    <xf numFmtId="0" fontId="7" fillId="5" borderId="22" xfId="0" applyFont="1" applyFill="1" applyBorder="1" applyAlignment="1" applyProtection="1">
      <alignment horizontal="center" vertical="center"/>
      <protection locked="0"/>
    </xf>
    <xf numFmtId="164" fontId="7" fillId="5" borderId="22" xfId="0" applyNumberFormat="1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19" fillId="2" borderId="33" xfId="0" applyFont="1" applyFill="1" applyBorder="1" applyAlignment="1" applyProtection="1">
      <alignment horizontal="center" vertical="center" wrapText="1"/>
      <protection locked="0"/>
    </xf>
    <xf numFmtId="0" fontId="19" fillId="2" borderId="21" xfId="0" applyFont="1" applyFill="1" applyBorder="1" applyAlignment="1" applyProtection="1">
      <alignment horizontal="center" vertical="center" wrapText="1"/>
      <protection locked="0"/>
    </xf>
    <xf numFmtId="0" fontId="19" fillId="2" borderId="22" xfId="0" applyFont="1" applyFill="1" applyBorder="1" applyAlignment="1" applyProtection="1">
      <alignment horizontal="center" wrapText="1"/>
      <protection locked="0"/>
    </xf>
    <xf numFmtId="3" fontId="3" fillId="6" borderId="22" xfId="0" applyNumberFormat="1" applyFont="1" applyFill="1" applyBorder="1" applyAlignment="1" applyProtection="1">
      <alignment horizontal="center"/>
    </xf>
    <xf numFmtId="0" fontId="7" fillId="2" borderId="22" xfId="0" applyFont="1" applyFill="1" applyBorder="1" applyAlignment="1" applyProtection="1">
      <alignment horizont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15" fillId="0" borderId="25" xfId="0" applyFont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left"/>
      <protection locked="0"/>
    </xf>
    <xf numFmtId="3" fontId="3" fillId="6" borderId="50" xfId="0" applyNumberFormat="1" applyFont="1" applyFill="1" applyBorder="1" applyAlignment="1" applyProtection="1">
      <alignment horizontal="center"/>
    </xf>
    <xf numFmtId="0" fontId="3" fillId="6" borderId="21" xfId="0" applyFont="1" applyFill="1" applyBorder="1" applyAlignment="1" applyProtection="1">
      <alignment horizontal="center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9" xfId="0" applyFont="1" applyFill="1" applyBorder="1" applyAlignment="1" applyProtection="1">
      <alignment horizontal="center" vertical="center" wrapText="1"/>
      <protection locked="0"/>
    </xf>
    <xf numFmtId="0" fontId="4" fillId="2" borderId="56" xfId="0" applyFont="1" applyFill="1" applyBorder="1" applyAlignment="1" applyProtection="1">
      <alignment horizontal="center" vertical="center" wrapText="1"/>
      <protection locked="0"/>
    </xf>
    <xf numFmtId="9" fontId="3" fillId="6" borderId="33" xfId="0" applyNumberFormat="1" applyFont="1" applyFill="1" applyBorder="1" applyAlignment="1" applyProtection="1">
      <alignment horizontal="center"/>
    </xf>
    <xf numFmtId="9" fontId="3" fillId="6" borderId="55" xfId="0" applyNumberFormat="1" applyFont="1" applyFill="1" applyBorder="1" applyAlignment="1" applyProtection="1">
      <alignment horizontal="center"/>
    </xf>
    <xf numFmtId="0" fontId="0" fillId="5" borderId="33" xfId="0" applyFill="1" applyBorder="1" applyAlignment="1" applyProtection="1">
      <alignment horizontal="center"/>
    </xf>
    <xf numFmtId="0" fontId="0" fillId="5" borderId="55" xfId="0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7" xfId="0" applyFill="1" applyBorder="1" applyAlignment="1" applyProtection="1">
      <alignment horizontal="center"/>
      <protection locked="0"/>
    </xf>
    <xf numFmtId="0" fontId="0" fillId="2" borderId="60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5" borderId="50" xfId="0" applyFill="1" applyBorder="1" applyAlignment="1" applyProtection="1">
      <alignment horizontal="center"/>
    </xf>
    <xf numFmtId="0" fontId="0" fillId="5" borderId="21" xfId="0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7" fillId="5" borderId="22" xfId="0" applyFont="1" applyFill="1" applyBorder="1" applyAlignment="1" applyProtection="1">
      <alignment horizontal="center" vertical="center"/>
    </xf>
    <xf numFmtId="0" fontId="0" fillId="5" borderId="33" xfId="0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164" fontId="7" fillId="3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33" xfId="0" applyFont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right"/>
      <protection locked="0"/>
    </xf>
    <xf numFmtId="164" fontId="7" fillId="3" borderId="0" xfId="0" applyNumberFormat="1" applyFont="1" applyFill="1" applyBorder="1" applyAlignment="1" applyProtection="1">
      <alignment horizontal="center"/>
      <protection locked="0"/>
    </xf>
    <xf numFmtId="10" fontId="23" fillId="2" borderId="33" xfId="0" applyNumberFormat="1" applyFont="1" applyFill="1" applyBorder="1" applyAlignment="1" applyProtection="1">
      <alignment horizontal="center" vertical="center" wrapText="1"/>
      <protection locked="0"/>
    </xf>
    <xf numFmtId="10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left"/>
      <protection locked="0"/>
    </xf>
    <xf numFmtId="0" fontId="6" fillId="0" borderId="34" xfId="0" applyFont="1" applyBorder="1" applyAlignment="1" applyProtection="1">
      <alignment horizontal="left"/>
      <protection locked="0"/>
    </xf>
    <xf numFmtId="0" fontId="6" fillId="0" borderId="21" xfId="0" applyFont="1" applyBorder="1" applyAlignment="1" applyProtection="1">
      <alignment horizontal="left"/>
      <protection locked="0"/>
    </xf>
    <xf numFmtId="0" fontId="11" fillId="2" borderId="58" xfId="0" applyFont="1" applyFill="1" applyBorder="1" applyAlignment="1" applyProtection="1">
      <alignment horizontal="center"/>
      <protection locked="0"/>
    </xf>
    <xf numFmtId="0" fontId="23" fillId="2" borderId="33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wrapText="1"/>
    </xf>
    <xf numFmtId="0" fontId="11" fillId="0" borderId="34" xfId="0" applyFont="1" applyBorder="1" applyAlignment="1">
      <alignment horizontal="left" wrapText="1"/>
    </xf>
    <xf numFmtId="0" fontId="11" fillId="0" borderId="21" xfId="0" applyFont="1" applyBorder="1" applyAlignment="1">
      <alignment horizontal="left" wrapText="1"/>
    </xf>
    <xf numFmtId="0" fontId="8" fillId="0" borderId="2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left"/>
    </xf>
    <xf numFmtId="0" fontId="11" fillId="3" borderId="34" xfId="0" applyFont="1" applyFill="1" applyBorder="1" applyAlignment="1">
      <alignment horizontal="left"/>
    </xf>
    <xf numFmtId="0" fontId="11" fillId="3" borderId="21" xfId="0" applyFont="1" applyFill="1" applyBorder="1" applyAlignment="1">
      <alignment horizontal="left"/>
    </xf>
    <xf numFmtId="0" fontId="11" fillId="2" borderId="2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1">
    <dxf>
      <fill>
        <patternFill patternType="solid">
          <fgColor auto="1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</xdr:colOff>
      <xdr:row>651</xdr:row>
      <xdr:rowOff>0</xdr:rowOff>
    </xdr:from>
    <xdr:to>
      <xdr:col>12</xdr:col>
      <xdr:colOff>209550</xdr:colOff>
      <xdr:row>658</xdr:row>
      <xdr:rowOff>-1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964" y="133771821"/>
          <a:ext cx="6945086" cy="1360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402</xdr:row>
      <xdr:rowOff>0</xdr:rowOff>
    </xdr:from>
    <xdr:to>
      <xdr:col>13</xdr:col>
      <xdr:colOff>1039586</xdr:colOff>
      <xdr:row>409</xdr:row>
      <xdr:rowOff>27214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3679" y="116096143"/>
          <a:ext cx="6999514" cy="1360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406</xdr:row>
      <xdr:rowOff>0</xdr:rowOff>
    </xdr:from>
    <xdr:to>
      <xdr:col>13</xdr:col>
      <xdr:colOff>1039585</xdr:colOff>
      <xdr:row>413</xdr:row>
      <xdr:rowOff>27214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7107" y="116844536"/>
          <a:ext cx="6999514" cy="137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1047749</xdr:colOff>
      <xdr:row>402</xdr:row>
      <xdr:rowOff>0</xdr:rowOff>
    </xdr:from>
    <xdr:to>
      <xdr:col>12</xdr:col>
      <xdr:colOff>658584</xdr:colOff>
      <xdr:row>409</xdr:row>
      <xdr:rowOff>27214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7678" y="116123357"/>
          <a:ext cx="6999513" cy="1374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657"/>
  <sheetViews>
    <sheetView showGridLines="0" tabSelected="1" zoomScale="70" zoomScaleNormal="70" zoomScaleSheetLayoutView="100" workbookViewId="0">
      <selection activeCell="J13" sqref="J13:M14"/>
    </sheetView>
  </sheetViews>
  <sheetFormatPr defaultRowHeight="15" x14ac:dyDescent="0.25"/>
  <cols>
    <col min="1" max="3" width="9.140625" style="11"/>
    <col min="4" max="4" width="9.5703125" style="11" customWidth="1"/>
    <col min="5" max="5" width="12.140625" style="11" customWidth="1"/>
    <col min="6" max="6" width="21.5703125" style="11" customWidth="1"/>
    <col min="7" max="7" width="29.140625" style="11" customWidth="1"/>
    <col min="8" max="8" width="25.85546875" style="11" customWidth="1"/>
    <col min="9" max="9" width="22" style="11" customWidth="1"/>
    <col min="10" max="10" width="21.85546875" style="11" customWidth="1"/>
    <col min="11" max="11" width="20.28515625" style="11" customWidth="1"/>
    <col min="12" max="12" width="12.7109375" style="11" customWidth="1"/>
    <col min="13" max="16384" width="9.140625" style="11"/>
  </cols>
  <sheetData>
    <row r="3" spans="2:14" x14ac:dyDescent="0.25">
      <c r="N3" s="12" t="s">
        <v>299</v>
      </c>
    </row>
    <row r="4" spans="2:14" ht="15.75" thickBot="1" x14ac:dyDescent="0.3"/>
    <row r="5" spans="2:14" ht="15.75" thickBot="1" x14ac:dyDescent="0.3">
      <c r="J5" s="321"/>
      <c r="K5" s="322"/>
      <c r="L5" s="322"/>
      <c r="M5" s="233"/>
    </row>
    <row r="6" spans="2:14" x14ac:dyDescent="0.25">
      <c r="K6" s="13" t="s">
        <v>0</v>
      </c>
    </row>
    <row r="8" spans="2:14" ht="15.75" thickBot="1" x14ac:dyDescent="0.3">
      <c r="G8" s="11" t="s">
        <v>56</v>
      </c>
    </row>
    <row r="9" spans="2:14" ht="15" customHeight="1" x14ac:dyDescent="0.25">
      <c r="B9" s="14"/>
      <c r="C9" s="323" t="s">
        <v>280</v>
      </c>
      <c r="D9" s="324"/>
      <c r="E9" s="325"/>
      <c r="F9" s="15"/>
      <c r="G9" s="14"/>
      <c r="H9" s="14"/>
    </row>
    <row r="10" spans="2:14" x14ac:dyDescent="0.25">
      <c r="B10" s="14"/>
      <c r="C10" s="326"/>
      <c r="D10" s="327"/>
      <c r="E10" s="328"/>
      <c r="F10" s="15"/>
      <c r="G10" s="14"/>
      <c r="H10" s="14"/>
    </row>
    <row r="11" spans="2:14" x14ac:dyDescent="0.25">
      <c r="B11" s="14"/>
      <c r="C11" s="326"/>
      <c r="D11" s="327"/>
      <c r="E11" s="328"/>
      <c r="F11" s="15"/>
      <c r="G11" s="14"/>
      <c r="H11" s="14"/>
    </row>
    <row r="12" spans="2:14" ht="15.75" thickBot="1" x14ac:dyDescent="0.3">
      <c r="B12" s="14"/>
      <c r="C12" s="326"/>
      <c r="D12" s="327"/>
      <c r="E12" s="328"/>
      <c r="F12" s="15"/>
      <c r="G12" s="14"/>
      <c r="H12" s="14"/>
    </row>
    <row r="13" spans="2:14" ht="15.75" thickBot="1" x14ac:dyDescent="0.3">
      <c r="B13" s="14"/>
      <c r="C13" s="329"/>
      <c r="D13" s="330"/>
      <c r="E13" s="331"/>
      <c r="F13" s="15"/>
      <c r="G13" s="14"/>
      <c r="H13" s="14"/>
      <c r="J13" s="522" t="s">
        <v>303</v>
      </c>
      <c r="K13" s="523"/>
      <c r="L13" s="523"/>
      <c r="M13" s="524"/>
    </row>
    <row r="14" spans="2:14" ht="15.75" thickBot="1" x14ac:dyDescent="0.3">
      <c r="B14" s="14"/>
      <c r="C14" s="15"/>
      <c r="D14" s="15"/>
      <c r="E14" s="15"/>
      <c r="F14" s="15"/>
      <c r="G14" s="14"/>
      <c r="H14" s="14"/>
      <c r="J14" s="525"/>
      <c r="K14" s="526"/>
      <c r="L14" s="526"/>
      <c r="M14" s="527"/>
    </row>
    <row r="15" spans="2:14" x14ac:dyDescent="0.25">
      <c r="B15" s="14"/>
      <c r="C15" s="15"/>
      <c r="D15" s="15"/>
      <c r="E15" s="15"/>
      <c r="F15" s="15"/>
      <c r="G15" s="14"/>
      <c r="H15" s="14"/>
      <c r="J15" s="16"/>
    </row>
    <row r="16" spans="2:14" ht="15.75" thickBot="1" x14ac:dyDescent="0.3">
      <c r="B16" s="14"/>
      <c r="C16" s="15"/>
      <c r="D16" s="15"/>
      <c r="E16" s="15"/>
      <c r="F16" s="15"/>
      <c r="G16" s="14"/>
      <c r="H16" s="14"/>
      <c r="J16" s="17"/>
    </row>
    <row r="17" spans="2:17" x14ac:dyDescent="0.25">
      <c r="B17" s="14"/>
      <c r="C17" s="15"/>
      <c r="D17" s="15"/>
      <c r="E17" s="15"/>
      <c r="F17" s="337" t="s">
        <v>294</v>
      </c>
      <c r="G17" s="338"/>
      <c r="H17" s="338"/>
      <c r="I17" s="338"/>
      <c r="J17" s="339"/>
    </row>
    <row r="18" spans="2:17" ht="15.75" thickBot="1" x14ac:dyDescent="0.3">
      <c r="B18" s="14"/>
      <c r="C18" s="15"/>
      <c r="D18" s="15"/>
      <c r="E18" s="15"/>
      <c r="F18" s="340"/>
      <c r="G18" s="341"/>
      <c r="H18" s="341"/>
      <c r="I18" s="341"/>
      <c r="J18" s="342"/>
    </row>
    <row r="19" spans="2:17" ht="15.75" thickBot="1" x14ac:dyDescent="0.3">
      <c r="B19" s="14"/>
      <c r="C19" s="15"/>
      <c r="D19" s="15"/>
      <c r="E19" s="15"/>
      <c r="F19" s="15"/>
      <c r="G19" s="14"/>
      <c r="H19" s="14"/>
      <c r="J19" s="17"/>
    </row>
    <row r="20" spans="2:17" ht="15" customHeight="1" x14ac:dyDescent="0.25">
      <c r="B20" s="14"/>
      <c r="C20" s="343" t="s">
        <v>296</v>
      </c>
      <c r="D20" s="332"/>
      <c r="E20" s="332"/>
      <c r="F20" s="332"/>
      <c r="G20" s="332"/>
      <c r="H20" s="332"/>
      <c r="I20" s="332"/>
      <c r="J20" s="332"/>
      <c r="K20" s="332"/>
      <c r="L20" s="332"/>
      <c r="M20" s="333"/>
      <c r="N20" s="14"/>
      <c r="O20" s="14"/>
    </row>
    <row r="21" spans="2:17" x14ac:dyDescent="0.25">
      <c r="B21" s="14"/>
      <c r="C21" s="344"/>
      <c r="D21" s="345"/>
      <c r="E21" s="345"/>
      <c r="F21" s="345"/>
      <c r="G21" s="345"/>
      <c r="H21" s="345"/>
      <c r="I21" s="345"/>
      <c r="J21" s="345"/>
      <c r="K21" s="345"/>
      <c r="L21" s="345"/>
      <c r="M21" s="346"/>
      <c r="N21" s="14"/>
      <c r="O21" s="14"/>
    </row>
    <row r="22" spans="2:17" x14ac:dyDescent="0.25">
      <c r="B22" s="14"/>
      <c r="C22" s="344"/>
      <c r="D22" s="345"/>
      <c r="E22" s="345"/>
      <c r="F22" s="345"/>
      <c r="G22" s="345"/>
      <c r="H22" s="345"/>
      <c r="I22" s="345"/>
      <c r="J22" s="345"/>
      <c r="K22" s="345"/>
      <c r="L22" s="345"/>
      <c r="M22" s="346"/>
      <c r="N22" s="14"/>
      <c r="O22" s="14"/>
    </row>
    <row r="23" spans="2:17" ht="38.25" customHeight="1" thickBot="1" x14ac:dyDescent="0.3">
      <c r="B23" s="14"/>
      <c r="C23" s="334"/>
      <c r="D23" s="335"/>
      <c r="E23" s="335"/>
      <c r="F23" s="335"/>
      <c r="G23" s="335"/>
      <c r="H23" s="335"/>
      <c r="I23" s="335"/>
      <c r="J23" s="335"/>
      <c r="K23" s="335"/>
      <c r="L23" s="335"/>
      <c r="M23" s="336"/>
      <c r="N23" s="14"/>
      <c r="O23" s="14"/>
    </row>
    <row r="24" spans="2:17" x14ac:dyDescent="0.25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4"/>
      <c r="O24" s="14"/>
    </row>
    <row r="25" spans="2:17" ht="15.75" thickBot="1" x14ac:dyDescent="0.3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4"/>
      <c r="O25" s="14"/>
    </row>
    <row r="26" spans="2:17" x14ac:dyDescent="0.25">
      <c r="B26" s="14"/>
      <c r="C26" s="15"/>
      <c r="D26" s="15"/>
      <c r="E26" s="15"/>
      <c r="F26" s="349" t="s">
        <v>8</v>
      </c>
      <c r="G26" s="350"/>
      <c r="H26" s="350"/>
      <c r="I26" s="350"/>
      <c r="J26" s="351"/>
      <c r="K26" s="15"/>
      <c r="L26" s="15"/>
      <c r="M26" s="15"/>
      <c r="N26" s="14"/>
      <c r="O26" s="14"/>
    </row>
    <row r="27" spans="2:17" ht="15.75" thickBot="1" x14ac:dyDescent="0.3">
      <c r="B27" s="14"/>
      <c r="C27" s="15"/>
      <c r="D27" s="15"/>
      <c r="E27" s="15"/>
      <c r="F27" s="352"/>
      <c r="G27" s="353"/>
      <c r="H27" s="353"/>
      <c r="I27" s="353"/>
      <c r="J27" s="354"/>
      <c r="K27" s="15"/>
      <c r="L27" s="15"/>
      <c r="M27" s="15"/>
      <c r="N27" s="14"/>
      <c r="O27" s="14"/>
    </row>
    <row r="28" spans="2:17" x14ac:dyDescent="0.25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4"/>
      <c r="O28" s="14"/>
    </row>
    <row r="29" spans="2:17" ht="15.75" thickBot="1" x14ac:dyDescent="0.3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4"/>
      <c r="O29" s="14"/>
      <c r="P29" s="427" t="s">
        <v>197</v>
      </c>
      <c r="Q29" s="427"/>
    </row>
    <row r="30" spans="2:17" ht="20.25" customHeight="1" x14ac:dyDescent="0.3">
      <c r="B30" s="14"/>
      <c r="C30" s="14"/>
      <c r="D30" s="14"/>
      <c r="E30" s="18"/>
      <c r="F30" s="363" t="s">
        <v>1</v>
      </c>
      <c r="G30" s="364"/>
      <c r="H30" s="364"/>
      <c r="I30" s="367" t="s">
        <v>2</v>
      </c>
      <c r="J30" s="355" t="s">
        <v>3</v>
      </c>
      <c r="K30" s="355" t="s">
        <v>4</v>
      </c>
      <c r="L30" s="14"/>
      <c r="M30" s="14"/>
      <c r="N30" s="14"/>
      <c r="O30" s="14"/>
      <c r="P30" s="427"/>
      <c r="Q30" s="427"/>
    </row>
    <row r="31" spans="2:17" ht="21" thickBot="1" x14ac:dyDescent="0.35">
      <c r="B31" s="14"/>
      <c r="C31" s="14"/>
      <c r="D31" s="14"/>
      <c r="E31" s="18"/>
      <c r="F31" s="365"/>
      <c r="G31" s="366"/>
      <c r="H31" s="366"/>
      <c r="I31" s="368"/>
      <c r="J31" s="356"/>
      <c r="K31" s="356"/>
      <c r="L31" s="14"/>
      <c r="M31" s="14"/>
      <c r="N31" s="14"/>
      <c r="O31" s="14"/>
      <c r="P31" s="427"/>
      <c r="Q31" s="427"/>
    </row>
    <row r="32" spans="2:17" ht="29.25" customHeight="1" x14ac:dyDescent="0.25">
      <c r="B32" s="14"/>
      <c r="C32" s="14"/>
      <c r="D32" s="14"/>
      <c r="E32" s="19" t="s">
        <v>5</v>
      </c>
      <c r="F32" s="357" t="s">
        <v>190</v>
      </c>
      <c r="G32" s="358"/>
      <c r="H32" s="107">
        <f>L65</f>
        <v>0</v>
      </c>
      <c r="I32" s="20"/>
      <c r="J32" s="21"/>
      <c r="K32" s="22"/>
      <c r="L32" s="14"/>
      <c r="M32" s="14"/>
      <c r="N32" s="14"/>
      <c r="O32" s="14"/>
      <c r="P32" s="214" t="str">
        <f>IF(H32=SUM(I32:K32),"TAK","NIE")</f>
        <v>TAK</v>
      </c>
      <c r="Q32" s="231"/>
    </row>
    <row r="33" spans="5:17" ht="36.75" customHeight="1" x14ac:dyDescent="0.25">
      <c r="E33" s="23" t="s">
        <v>6</v>
      </c>
      <c r="F33" s="359" t="s">
        <v>164</v>
      </c>
      <c r="G33" s="360"/>
      <c r="H33" s="108">
        <f>H90+L185</f>
        <v>0</v>
      </c>
      <c r="I33" s="24"/>
      <c r="J33" s="25"/>
      <c r="K33" s="26"/>
      <c r="P33" s="214" t="str">
        <f t="shared" ref="P33:P40" si="0">IF(H33=SUM(I33:K33),"TAK","NIE")</f>
        <v>TAK</v>
      </c>
      <c r="Q33" s="231"/>
    </row>
    <row r="34" spans="5:17" ht="31.5" customHeight="1" x14ac:dyDescent="0.25">
      <c r="E34" s="23" t="s">
        <v>9</v>
      </c>
      <c r="F34" s="359" t="s">
        <v>191</v>
      </c>
      <c r="G34" s="360"/>
      <c r="H34" s="108">
        <f>G288+J500</f>
        <v>0</v>
      </c>
      <c r="I34" s="24"/>
      <c r="J34" s="25"/>
      <c r="K34" s="26"/>
      <c r="P34" s="214" t="str">
        <f t="shared" si="0"/>
        <v>TAK</v>
      </c>
      <c r="Q34" s="231"/>
    </row>
    <row r="35" spans="5:17" ht="28.5" customHeight="1" x14ac:dyDescent="0.25">
      <c r="E35" s="23" t="s">
        <v>10</v>
      </c>
      <c r="F35" s="359" t="s">
        <v>192</v>
      </c>
      <c r="G35" s="360"/>
      <c r="H35" s="108">
        <f>K519</f>
        <v>0</v>
      </c>
      <c r="I35" s="24"/>
      <c r="J35" s="25"/>
      <c r="K35" s="26"/>
      <c r="P35" s="214" t="str">
        <f t="shared" si="0"/>
        <v>TAK</v>
      </c>
      <c r="Q35" s="231"/>
    </row>
    <row r="36" spans="5:17" ht="28.5" customHeight="1" thickBot="1" x14ac:dyDescent="0.3">
      <c r="E36" s="27" t="s">
        <v>11</v>
      </c>
      <c r="F36" s="369" t="s">
        <v>193</v>
      </c>
      <c r="G36" s="370"/>
      <c r="H36" s="109">
        <f>(SUMIF(H620:H639,'do aut wyliczen'!K33,J620:J639))+(SUMIF(H620:H639,'do aut wyliczen'!K34,J620:J639))+L595+I613</f>
        <v>0</v>
      </c>
      <c r="I36" s="28"/>
      <c r="J36" s="29"/>
      <c r="K36" s="30"/>
      <c r="P36" s="214" t="str">
        <f t="shared" si="0"/>
        <v>TAK</v>
      </c>
      <c r="Q36" s="231"/>
    </row>
    <row r="37" spans="5:17" ht="35.25" customHeight="1" x14ac:dyDescent="0.25">
      <c r="E37" s="19" t="s">
        <v>23</v>
      </c>
      <c r="F37" s="371" t="s">
        <v>161</v>
      </c>
      <c r="G37" s="372"/>
      <c r="H37" s="107">
        <f>H112+H134+H156+H178+L189+L192+L195+L198+L190+L193+L196+L199</f>
        <v>0</v>
      </c>
      <c r="I37" s="31"/>
      <c r="J37" s="32"/>
      <c r="K37" s="33"/>
      <c r="P37" s="214" t="str">
        <f t="shared" si="0"/>
        <v>TAK</v>
      </c>
      <c r="Q37" s="231"/>
    </row>
    <row r="38" spans="5:17" ht="35.25" customHeight="1" x14ac:dyDescent="0.25">
      <c r="E38" s="23" t="s">
        <v>25</v>
      </c>
      <c r="F38" s="359" t="s">
        <v>160</v>
      </c>
      <c r="G38" s="360"/>
      <c r="H38" s="108">
        <f>G307+G322+G337+G352</f>
        <v>0</v>
      </c>
      <c r="I38" s="28"/>
      <c r="J38" s="29"/>
      <c r="K38" s="30"/>
      <c r="P38" s="214" t="str">
        <f t="shared" si="0"/>
        <v>TAK</v>
      </c>
      <c r="Q38" s="231"/>
    </row>
    <row r="39" spans="5:17" ht="34.5" customHeight="1" x14ac:dyDescent="0.25">
      <c r="E39" s="23" t="s">
        <v>29</v>
      </c>
      <c r="F39" s="359" t="s">
        <v>162</v>
      </c>
      <c r="G39" s="360"/>
      <c r="H39" s="108">
        <f>K534+K549+K564+K579</f>
        <v>0</v>
      </c>
      <c r="I39" s="25"/>
      <c r="J39" s="25"/>
      <c r="K39" s="26"/>
      <c r="P39" s="214" t="str">
        <f t="shared" si="0"/>
        <v>TAK</v>
      </c>
      <c r="Q39" s="231"/>
    </row>
    <row r="40" spans="5:17" ht="34.5" customHeight="1" thickBot="1" x14ac:dyDescent="0.3">
      <c r="E40" s="34" t="s">
        <v>30</v>
      </c>
      <c r="F40" s="361" t="s">
        <v>163</v>
      </c>
      <c r="G40" s="362"/>
      <c r="H40" s="110">
        <f>(SUMIF(H620:H639,'do aut wyliczen'!K35,J620:J639))+(SUMIF(H620:H639,'do aut wyliczen'!K36,J620:J639))+(SUMIF(H620:H639,'do aut wyliczen'!K37,J620:J639))+(SUMIF(H620:H639,'do aut wyliczen'!K38,J620:J639))+(SUMIF(H620:H639,'do aut wyliczen'!#REF!,J620:J639))+(SUMIF(H620:H639,'do aut wyliczen'!#REF!,J620:J639))+(SUMIF(H620:H639,'do aut wyliczen'!#REF!,J620:J639))</f>
        <v>0</v>
      </c>
      <c r="I40" s="35"/>
      <c r="J40" s="35"/>
      <c r="K40" s="36"/>
      <c r="P40" s="431" t="str">
        <f t="shared" si="0"/>
        <v>TAK</v>
      </c>
      <c r="Q40" s="432"/>
    </row>
    <row r="41" spans="5:17" ht="21" thickBot="1" x14ac:dyDescent="0.35">
      <c r="E41" s="18"/>
      <c r="F41" s="347" t="s">
        <v>7</v>
      </c>
      <c r="G41" s="348"/>
      <c r="H41" s="111">
        <f>SUM(H32:H40)</f>
        <v>0</v>
      </c>
      <c r="I41" s="180">
        <f>SUM(I32:I40)</f>
        <v>0</v>
      </c>
      <c r="J41" s="112">
        <f>SUM(J32:J40)</f>
        <v>0</v>
      </c>
      <c r="K41" s="113">
        <f>SUM(K32:K40)</f>
        <v>0</v>
      </c>
      <c r="P41" s="232" t="str">
        <f>IF(H41=(I41+J41+K41),IF(I41&lt;=(H41*0.35),"TAK","NIE"),"NIE")</f>
        <v>TAK</v>
      </c>
      <c r="Q41" s="233"/>
    </row>
    <row r="44" spans="5:17" ht="15.75" thickBot="1" x14ac:dyDescent="0.3"/>
    <row r="45" spans="5:17" x14ac:dyDescent="0.25">
      <c r="F45" s="349" t="s">
        <v>12</v>
      </c>
      <c r="G45" s="350"/>
      <c r="H45" s="350"/>
      <c r="I45" s="350"/>
      <c r="J45" s="351"/>
    </row>
    <row r="46" spans="5:17" ht="15.75" thickBot="1" x14ac:dyDescent="0.3">
      <c r="F46" s="352"/>
      <c r="G46" s="353"/>
      <c r="H46" s="353"/>
      <c r="I46" s="353"/>
      <c r="J46" s="354"/>
    </row>
    <row r="48" spans="5:17" ht="15.75" thickBot="1" x14ac:dyDescent="0.3">
      <c r="G48" s="37"/>
    </row>
    <row r="49" spans="1:14" x14ac:dyDescent="0.25">
      <c r="C49" s="300" t="s">
        <v>38</v>
      </c>
      <c r="D49" s="301"/>
      <c r="E49" s="301"/>
      <c r="F49" s="302"/>
    </row>
    <row r="50" spans="1:14" ht="15.75" thickBot="1" x14ac:dyDescent="0.3">
      <c r="C50" s="303"/>
      <c r="D50" s="304"/>
      <c r="E50" s="304"/>
      <c r="F50" s="305"/>
    </row>
    <row r="52" spans="1:14" ht="18.75" x14ac:dyDescent="0.3">
      <c r="B52" s="250" t="s">
        <v>71</v>
      </c>
      <c r="C52" s="252"/>
    </row>
    <row r="53" spans="1:14" ht="15" customHeight="1" x14ac:dyDescent="0.25">
      <c r="B53" s="208" t="s">
        <v>13</v>
      </c>
      <c r="C53" s="208" t="s">
        <v>14</v>
      </c>
      <c r="D53" s="208"/>
      <c r="E53" s="208"/>
      <c r="F53" s="208"/>
      <c r="G53" s="286" t="s">
        <v>15</v>
      </c>
      <c r="H53" s="286"/>
      <c r="I53" s="286"/>
      <c r="J53" s="286"/>
      <c r="K53" s="312" t="s">
        <v>68</v>
      </c>
      <c r="L53" s="285" t="s">
        <v>69</v>
      </c>
      <c r="M53" s="286"/>
      <c r="N53" s="287"/>
    </row>
    <row r="54" spans="1:14" ht="21" customHeight="1" x14ac:dyDescent="0.25">
      <c r="B54" s="208"/>
      <c r="C54" s="208"/>
      <c r="D54" s="208"/>
      <c r="E54" s="208"/>
      <c r="F54" s="208"/>
      <c r="G54" s="289"/>
      <c r="H54" s="289"/>
      <c r="I54" s="289"/>
      <c r="J54" s="289"/>
      <c r="K54" s="313"/>
      <c r="L54" s="288"/>
      <c r="M54" s="289"/>
      <c r="N54" s="290"/>
    </row>
    <row r="55" spans="1:14" ht="21" x14ac:dyDescent="0.35">
      <c r="B55" s="38" t="s">
        <v>5</v>
      </c>
      <c r="C55" s="205"/>
      <c r="D55" s="205"/>
      <c r="E55" s="205"/>
      <c r="F55" s="205"/>
      <c r="G55" s="205"/>
      <c r="H55" s="205"/>
      <c r="I55" s="205"/>
      <c r="J55" s="205"/>
      <c r="K55" s="181"/>
      <c r="L55" s="284"/>
      <c r="M55" s="284"/>
      <c r="N55" s="284"/>
    </row>
    <row r="56" spans="1:14" ht="21" x14ac:dyDescent="0.35">
      <c r="B56" s="38" t="s">
        <v>6</v>
      </c>
      <c r="C56" s="244"/>
      <c r="D56" s="244"/>
      <c r="E56" s="244"/>
      <c r="F56" s="244"/>
      <c r="G56" s="244"/>
      <c r="H56" s="244"/>
      <c r="I56" s="244"/>
      <c r="J56" s="244"/>
      <c r="K56" s="39"/>
      <c r="L56" s="284"/>
      <c r="M56" s="284"/>
      <c r="N56" s="284"/>
    </row>
    <row r="57" spans="1:14" ht="21" x14ac:dyDescent="0.35">
      <c r="B57" s="38" t="s">
        <v>9</v>
      </c>
      <c r="C57" s="244"/>
      <c r="D57" s="244"/>
      <c r="E57" s="244"/>
      <c r="F57" s="244"/>
      <c r="G57" s="244"/>
      <c r="H57" s="244"/>
      <c r="I57" s="244"/>
      <c r="J57" s="244"/>
      <c r="K57" s="39"/>
      <c r="L57" s="284"/>
      <c r="M57" s="284"/>
      <c r="N57" s="284"/>
    </row>
    <row r="58" spans="1:14" ht="21" x14ac:dyDescent="0.35">
      <c r="B58" s="38" t="s">
        <v>10</v>
      </c>
      <c r="C58" s="244"/>
      <c r="D58" s="244"/>
      <c r="E58" s="244"/>
      <c r="F58" s="244"/>
      <c r="G58" s="244"/>
      <c r="H58" s="244"/>
      <c r="I58" s="244"/>
      <c r="J58" s="244"/>
      <c r="K58" s="39"/>
      <c r="L58" s="284"/>
      <c r="M58" s="284"/>
      <c r="N58" s="284"/>
    </row>
    <row r="59" spans="1:14" ht="21.75" thickBot="1" x14ac:dyDescent="0.4">
      <c r="A59" s="40"/>
      <c r="B59" s="41" t="s">
        <v>11</v>
      </c>
      <c r="C59" s="244"/>
      <c r="D59" s="244"/>
      <c r="E59" s="244"/>
      <c r="F59" s="244"/>
      <c r="G59" s="244"/>
      <c r="H59" s="244"/>
      <c r="I59" s="244"/>
      <c r="J59" s="244"/>
      <c r="K59" s="39"/>
      <c r="L59" s="284"/>
      <c r="M59" s="284"/>
      <c r="N59" s="284"/>
    </row>
    <row r="60" spans="1:14" ht="21.75" hidden="1" thickTop="1" x14ac:dyDescent="0.35">
      <c r="B60" s="42" t="s">
        <v>23</v>
      </c>
      <c r="C60" s="244"/>
      <c r="D60" s="244"/>
      <c r="E60" s="244"/>
      <c r="F60" s="244"/>
      <c r="G60" s="244"/>
      <c r="H60" s="244"/>
      <c r="I60" s="244"/>
      <c r="J60" s="244"/>
      <c r="K60" s="39"/>
      <c r="L60" s="284"/>
      <c r="M60" s="284"/>
      <c r="N60" s="284"/>
    </row>
    <row r="61" spans="1:14" ht="21" hidden="1" x14ac:dyDescent="0.35">
      <c r="B61" s="38" t="s">
        <v>25</v>
      </c>
      <c r="C61" s="244"/>
      <c r="D61" s="244"/>
      <c r="E61" s="244"/>
      <c r="F61" s="244"/>
      <c r="G61" s="244"/>
      <c r="H61" s="244"/>
      <c r="I61" s="244"/>
      <c r="J61" s="244"/>
      <c r="K61" s="39"/>
      <c r="L61" s="284"/>
      <c r="M61" s="284"/>
      <c r="N61" s="284"/>
    </row>
    <row r="62" spans="1:14" ht="21" hidden="1" x14ac:dyDescent="0.35">
      <c r="B62" s="38" t="s">
        <v>29</v>
      </c>
      <c r="C62" s="244"/>
      <c r="D62" s="244"/>
      <c r="E62" s="244"/>
      <c r="F62" s="244"/>
      <c r="G62" s="244"/>
      <c r="H62" s="244"/>
      <c r="I62" s="244"/>
      <c r="J62" s="244"/>
      <c r="K62" s="39"/>
      <c r="L62" s="284"/>
      <c r="M62" s="284"/>
      <c r="N62" s="284"/>
    </row>
    <row r="63" spans="1:14" ht="21" hidden="1" x14ac:dyDescent="0.35">
      <c r="B63" s="38" t="s">
        <v>30</v>
      </c>
      <c r="C63" s="244"/>
      <c r="D63" s="244"/>
      <c r="E63" s="244"/>
      <c r="F63" s="244"/>
      <c r="G63" s="244"/>
      <c r="H63" s="244"/>
      <c r="I63" s="244"/>
      <c r="J63" s="244"/>
      <c r="K63" s="39"/>
      <c r="L63" s="284"/>
      <c r="M63" s="284"/>
      <c r="N63" s="284"/>
    </row>
    <row r="64" spans="1:14" ht="21" hidden="1" x14ac:dyDescent="0.35">
      <c r="B64" s="38" t="s">
        <v>31</v>
      </c>
      <c r="C64" s="241"/>
      <c r="D64" s="242"/>
      <c r="E64" s="242"/>
      <c r="F64" s="243"/>
      <c r="G64" s="241"/>
      <c r="H64" s="242"/>
      <c r="I64" s="242"/>
      <c r="J64" s="243"/>
      <c r="K64" s="39"/>
      <c r="L64" s="318"/>
      <c r="M64" s="319"/>
      <c r="N64" s="320"/>
    </row>
    <row r="65" spans="1:15" ht="21.75" thickTop="1" x14ac:dyDescent="0.35">
      <c r="A65" s="14"/>
      <c r="B65" s="43"/>
      <c r="C65" s="299"/>
      <c r="D65" s="299"/>
      <c r="E65" s="299"/>
      <c r="F65" s="299"/>
      <c r="G65" s="299"/>
      <c r="H65" s="299"/>
      <c r="I65" s="299"/>
      <c r="J65" s="299"/>
      <c r="K65" s="44" t="s">
        <v>32</v>
      </c>
      <c r="L65" s="314">
        <f>SUM(L55:N64)</f>
        <v>0</v>
      </c>
      <c r="M65" s="314"/>
      <c r="N65" s="314"/>
      <c r="O65" s="14"/>
    </row>
    <row r="66" spans="1:15" ht="15.75" thickBot="1" x14ac:dyDescent="0.3"/>
    <row r="67" spans="1:15" x14ac:dyDescent="0.25">
      <c r="C67" s="300" t="s">
        <v>39</v>
      </c>
      <c r="D67" s="301"/>
      <c r="E67" s="301"/>
      <c r="F67" s="302"/>
    </row>
    <row r="68" spans="1:15" ht="15.75" thickBot="1" x14ac:dyDescent="0.3">
      <c r="C68" s="303"/>
      <c r="D68" s="304"/>
      <c r="E68" s="304"/>
      <c r="F68" s="305"/>
    </row>
    <row r="70" spans="1:15" ht="18.75" x14ac:dyDescent="0.3">
      <c r="B70" s="203" t="s">
        <v>165</v>
      </c>
      <c r="C70" s="204"/>
    </row>
    <row r="71" spans="1:15" ht="39.75" customHeight="1" x14ac:dyDescent="0.25">
      <c r="B71" s="306" t="s">
        <v>242</v>
      </c>
      <c r="C71" s="307"/>
      <c r="D71" s="307"/>
      <c r="E71" s="307"/>
      <c r="F71" s="308"/>
    </row>
    <row r="72" spans="1:15" ht="33.75" customHeight="1" x14ac:dyDescent="0.25">
      <c r="B72" s="45" t="s">
        <v>13</v>
      </c>
      <c r="C72" s="285" t="s">
        <v>18</v>
      </c>
      <c r="D72" s="286"/>
      <c r="E72" s="286"/>
      <c r="F72" s="286"/>
      <c r="G72" s="287"/>
      <c r="H72" s="208" t="s">
        <v>16</v>
      </c>
      <c r="I72" s="208"/>
    </row>
    <row r="73" spans="1:15" ht="21" x14ac:dyDescent="0.35">
      <c r="B73" s="38" t="s">
        <v>5</v>
      </c>
      <c r="C73" s="238" t="s">
        <v>19</v>
      </c>
      <c r="D73" s="239"/>
      <c r="E73" s="239"/>
      <c r="F73" s="239"/>
      <c r="G73" s="240"/>
      <c r="H73" s="284"/>
      <c r="I73" s="284"/>
    </row>
    <row r="74" spans="1:15" ht="21" x14ac:dyDescent="0.35">
      <c r="B74" s="38" t="s">
        <v>6</v>
      </c>
      <c r="C74" s="238" t="s">
        <v>20</v>
      </c>
      <c r="D74" s="239"/>
      <c r="E74" s="239"/>
      <c r="F74" s="239"/>
      <c r="G74" s="240"/>
      <c r="H74" s="284"/>
      <c r="I74" s="284"/>
    </row>
    <row r="75" spans="1:15" ht="21" x14ac:dyDescent="0.35">
      <c r="B75" s="38" t="s">
        <v>9</v>
      </c>
      <c r="C75" s="238" t="s">
        <v>21</v>
      </c>
      <c r="D75" s="239"/>
      <c r="E75" s="239"/>
      <c r="F75" s="239"/>
      <c r="G75" s="240"/>
      <c r="H75" s="284"/>
      <c r="I75" s="284"/>
    </row>
    <row r="76" spans="1:15" ht="21" x14ac:dyDescent="0.35">
      <c r="B76" s="38" t="s">
        <v>10</v>
      </c>
      <c r="C76" s="238" t="s">
        <v>189</v>
      </c>
      <c r="D76" s="239"/>
      <c r="E76" s="239"/>
      <c r="F76" s="239"/>
      <c r="G76" s="240"/>
      <c r="H76" s="284"/>
      <c r="I76" s="284"/>
    </row>
    <row r="77" spans="1:15" ht="21" x14ac:dyDescent="0.35">
      <c r="B77" s="38" t="s">
        <v>11</v>
      </c>
      <c r="C77" s="238" t="s">
        <v>22</v>
      </c>
      <c r="D77" s="239"/>
      <c r="E77" s="239"/>
      <c r="F77" s="239"/>
      <c r="G77" s="240"/>
      <c r="H77" s="284"/>
      <c r="I77" s="284"/>
    </row>
    <row r="78" spans="1:15" ht="21" x14ac:dyDescent="0.35">
      <c r="B78" s="38" t="s">
        <v>23</v>
      </c>
      <c r="C78" s="238" t="s">
        <v>24</v>
      </c>
      <c r="D78" s="239"/>
      <c r="E78" s="239"/>
      <c r="F78" s="239"/>
      <c r="G78" s="240"/>
      <c r="H78" s="284"/>
      <c r="I78" s="284"/>
    </row>
    <row r="79" spans="1:15" ht="21" x14ac:dyDescent="0.35">
      <c r="B79" s="38" t="s">
        <v>25</v>
      </c>
      <c r="C79" s="244" t="s">
        <v>26</v>
      </c>
      <c r="D79" s="244"/>
      <c r="E79" s="244"/>
      <c r="F79" s="244"/>
      <c r="G79" s="244"/>
      <c r="H79" s="417">
        <f>SUM(H80:I89)</f>
        <v>0</v>
      </c>
      <c r="I79" s="418"/>
    </row>
    <row r="80" spans="1:15" ht="21" x14ac:dyDescent="0.35">
      <c r="B80" s="38" t="s">
        <v>27</v>
      </c>
      <c r="C80" s="241"/>
      <c r="D80" s="242"/>
      <c r="E80" s="242"/>
      <c r="F80" s="242"/>
      <c r="G80" s="243"/>
      <c r="H80" s="416"/>
      <c r="I80" s="416"/>
    </row>
    <row r="81" spans="1:9" ht="21" x14ac:dyDescent="0.35">
      <c r="B81" s="38" t="s">
        <v>28</v>
      </c>
      <c r="C81" s="241"/>
      <c r="D81" s="242"/>
      <c r="E81" s="242"/>
      <c r="F81" s="242"/>
      <c r="G81" s="243"/>
      <c r="H81" s="248"/>
      <c r="I81" s="249"/>
    </row>
    <row r="82" spans="1:9" ht="21.75" thickBot="1" x14ac:dyDescent="0.4">
      <c r="A82" s="40"/>
      <c r="B82" s="41" t="s">
        <v>104</v>
      </c>
      <c r="C82" s="241" t="s">
        <v>93</v>
      </c>
      <c r="D82" s="242"/>
      <c r="E82" s="242"/>
      <c r="F82" s="242"/>
      <c r="G82" s="243"/>
      <c r="H82" s="248"/>
      <c r="I82" s="249"/>
    </row>
    <row r="83" spans="1:9" ht="21.75" hidden="1" thickTop="1" x14ac:dyDescent="0.35">
      <c r="B83" s="42" t="s">
        <v>105</v>
      </c>
      <c r="C83" s="241" t="s">
        <v>93</v>
      </c>
      <c r="D83" s="242"/>
      <c r="E83" s="242"/>
      <c r="F83" s="242"/>
      <c r="G83" s="243"/>
      <c r="H83" s="248"/>
      <c r="I83" s="249"/>
    </row>
    <row r="84" spans="1:9" ht="21" hidden="1" x14ac:dyDescent="0.35">
      <c r="B84" s="38" t="s">
        <v>106</v>
      </c>
      <c r="C84" s="241" t="s">
        <v>93</v>
      </c>
      <c r="D84" s="242"/>
      <c r="E84" s="242"/>
      <c r="F84" s="242"/>
      <c r="G84" s="243"/>
      <c r="H84" s="248"/>
      <c r="I84" s="249"/>
    </row>
    <row r="85" spans="1:9" ht="21" hidden="1" x14ac:dyDescent="0.35">
      <c r="B85" s="38" t="s">
        <v>107</v>
      </c>
      <c r="C85" s="241" t="s">
        <v>93</v>
      </c>
      <c r="D85" s="242"/>
      <c r="E85" s="242"/>
      <c r="F85" s="242"/>
      <c r="G85" s="243"/>
      <c r="H85" s="248"/>
      <c r="I85" s="249"/>
    </row>
    <row r="86" spans="1:9" ht="21" hidden="1" x14ac:dyDescent="0.35">
      <c r="B86" s="38" t="s">
        <v>108</v>
      </c>
      <c r="C86" s="241" t="s">
        <v>93</v>
      </c>
      <c r="D86" s="242"/>
      <c r="E86" s="242"/>
      <c r="F86" s="242"/>
      <c r="G86" s="243"/>
      <c r="H86" s="248"/>
      <c r="I86" s="249"/>
    </row>
    <row r="87" spans="1:9" ht="21" hidden="1" x14ac:dyDescent="0.35">
      <c r="B87" s="38" t="s">
        <v>109</v>
      </c>
      <c r="C87" s="241" t="s">
        <v>93</v>
      </c>
      <c r="D87" s="242"/>
      <c r="E87" s="242"/>
      <c r="F87" s="242"/>
      <c r="G87" s="243"/>
      <c r="H87" s="248"/>
      <c r="I87" s="249"/>
    </row>
    <row r="88" spans="1:9" ht="21" hidden="1" x14ac:dyDescent="0.35">
      <c r="B88" s="38" t="s">
        <v>110</v>
      </c>
      <c r="C88" s="241" t="s">
        <v>93</v>
      </c>
      <c r="D88" s="242"/>
      <c r="E88" s="242"/>
      <c r="F88" s="242"/>
      <c r="G88" s="243"/>
      <c r="H88" s="248"/>
      <c r="I88" s="249"/>
    </row>
    <row r="89" spans="1:9" ht="20.25" hidden="1" customHeight="1" x14ac:dyDescent="0.35">
      <c r="B89" s="38" t="s">
        <v>111</v>
      </c>
      <c r="C89" s="241" t="s">
        <v>93</v>
      </c>
      <c r="D89" s="242"/>
      <c r="E89" s="242"/>
      <c r="F89" s="242"/>
      <c r="G89" s="243"/>
      <c r="H89" s="248"/>
      <c r="I89" s="249"/>
    </row>
    <row r="90" spans="1:9" ht="21.75" thickTop="1" x14ac:dyDescent="0.35">
      <c r="E90" s="37"/>
      <c r="G90" s="44" t="s">
        <v>32</v>
      </c>
      <c r="H90" s="314">
        <f>SUM(H73:I79)</f>
        <v>0</v>
      </c>
      <c r="I90" s="314"/>
    </row>
    <row r="92" spans="1:9" ht="18.75" x14ac:dyDescent="0.3">
      <c r="B92" s="203" t="s">
        <v>168</v>
      </c>
      <c r="C92" s="204"/>
    </row>
    <row r="93" spans="1:9" ht="38.25" customHeight="1" x14ac:dyDescent="0.25">
      <c r="B93" s="315" t="s">
        <v>243</v>
      </c>
      <c r="C93" s="316"/>
      <c r="D93" s="316"/>
      <c r="E93" s="316"/>
      <c r="F93" s="317"/>
    </row>
    <row r="94" spans="1:9" ht="21" x14ac:dyDescent="0.25">
      <c r="B94" s="45" t="s">
        <v>13</v>
      </c>
      <c r="C94" s="285" t="s">
        <v>18</v>
      </c>
      <c r="D94" s="286"/>
      <c r="E94" s="286"/>
      <c r="F94" s="286"/>
      <c r="G94" s="287"/>
      <c r="H94" s="208" t="s">
        <v>16</v>
      </c>
      <c r="I94" s="208"/>
    </row>
    <row r="95" spans="1:9" ht="21" x14ac:dyDescent="0.35">
      <c r="B95" s="38" t="s">
        <v>5</v>
      </c>
      <c r="C95" s="238" t="s">
        <v>19</v>
      </c>
      <c r="D95" s="239"/>
      <c r="E95" s="239"/>
      <c r="F95" s="239"/>
      <c r="G95" s="240"/>
      <c r="H95" s="284"/>
      <c r="I95" s="284"/>
    </row>
    <row r="96" spans="1:9" ht="21" x14ac:dyDescent="0.35">
      <c r="B96" s="38" t="s">
        <v>6</v>
      </c>
      <c r="C96" s="238" t="s">
        <v>20</v>
      </c>
      <c r="D96" s="239"/>
      <c r="E96" s="239"/>
      <c r="F96" s="239"/>
      <c r="G96" s="240"/>
      <c r="H96" s="284"/>
      <c r="I96" s="284"/>
    </row>
    <row r="97" spans="1:9" ht="21" x14ac:dyDescent="0.35">
      <c r="B97" s="38" t="s">
        <v>9</v>
      </c>
      <c r="C97" s="238" t="s">
        <v>21</v>
      </c>
      <c r="D97" s="239"/>
      <c r="E97" s="239"/>
      <c r="F97" s="239"/>
      <c r="G97" s="240"/>
      <c r="H97" s="284"/>
      <c r="I97" s="284"/>
    </row>
    <row r="98" spans="1:9" ht="21" x14ac:dyDescent="0.35">
      <c r="B98" s="38" t="s">
        <v>10</v>
      </c>
      <c r="C98" s="238" t="s">
        <v>189</v>
      </c>
      <c r="D98" s="239"/>
      <c r="E98" s="239"/>
      <c r="F98" s="239"/>
      <c r="G98" s="240"/>
      <c r="H98" s="284"/>
      <c r="I98" s="284"/>
    </row>
    <row r="99" spans="1:9" ht="21" x14ac:dyDescent="0.35">
      <c r="B99" s="38" t="s">
        <v>11</v>
      </c>
      <c r="C99" s="238" t="s">
        <v>22</v>
      </c>
      <c r="D99" s="239"/>
      <c r="E99" s="239"/>
      <c r="F99" s="239"/>
      <c r="G99" s="240"/>
      <c r="H99" s="284"/>
      <c r="I99" s="284"/>
    </row>
    <row r="100" spans="1:9" ht="21" x14ac:dyDescent="0.35">
      <c r="B100" s="38" t="s">
        <v>23</v>
      </c>
      <c r="C100" s="238" t="s">
        <v>24</v>
      </c>
      <c r="D100" s="239"/>
      <c r="E100" s="239"/>
      <c r="F100" s="239"/>
      <c r="G100" s="240"/>
      <c r="H100" s="284"/>
      <c r="I100" s="284"/>
    </row>
    <row r="101" spans="1:9" ht="21" x14ac:dyDescent="0.35">
      <c r="B101" s="38" t="s">
        <v>25</v>
      </c>
      <c r="C101" s="244" t="s">
        <v>26</v>
      </c>
      <c r="D101" s="244"/>
      <c r="E101" s="244"/>
      <c r="F101" s="244"/>
      <c r="G101" s="244"/>
      <c r="H101" s="417">
        <f>SUM(H102:I111)</f>
        <v>0</v>
      </c>
      <c r="I101" s="418"/>
    </row>
    <row r="102" spans="1:9" ht="21" x14ac:dyDescent="0.35">
      <c r="B102" s="38" t="s">
        <v>27</v>
      </c>
      <c r="C102" s="241"/>
      <c r="D102" s="242"/>
      <c r="E102" s="242"/>
      <c r="F102" s="242"/>
      <c r="G102" s="243"/>
      <c r="H102" s="416"/>
      <c r="I102" s="416"/>
    </row>
    <row r="103" spans="1:9" ht="21" x14ac:dyDescent="0.35">
      <c r="B103" s="38" t="s">
        <v>28</v>
      </c>
      <c r="C103" s="241"/>
      <c r="D103" s="242"/>
      <c r="E103" s="242"/>
      <c r="F103" s="242"/>
      <c r="G103" s="243"/>
      <c r="H103" s="248"/>
      <c r="I103" s="249"/>
    </row>
    <row r="104" spans="1:9" ht="21.75" thickBot="1" x14ac:dyDescent="0.4">
      <c r="A104" s="40"/>
      <c r="B104" s="41" t="s">
        <v>104</v>
      </c>
      <c r="C104" s="241"/>
      <c r="D104" s="242"/>
      <c r="E104" s="242"/>
      <c r="F104" s="242"/>
      <c r="G104" s="243"/>
      <c r="H104" s="248"/>
      <c r="I104" s="249"/>
    </row>
    <row r="105" spans="1:9" ht="21.75" hidden="1" thickTop="1" x14ac:dyDescent="0.35">
      <c r="B105" s="42" t="s">
        <v>105</v>
      </c>
      <c r="C105" s="241" t="s">
        <v>93</v>
      </c>
      <c r="D105" s="242"/>
      <c r="E105" s="242"/>
      <c r="F105" s="242"/>
      <c r="G105" s="243"/>
      <c r="H105" s="248"/>
      <c r="I105" s="249"/>
    </row>
    <row r="106" spans="1:9" ht="21" hidden="1" x14ac:dyDescent="0.35">
      <c r="B106" s="38" t="s">
        <v>106</v>
      </c>
      <c r="C106" s="241" t="s">
        <v>93</v>
      </c>
      <c r="D106" s="242"/>
      <c r="E106" s="242"/>
      <c r="F106" s="242"/>
      <c r="G106" s="243"/>
      <c r="H106" s="248"/>
      <c r="I106" s="249"/>
    </row>
    <row r="107" spans="1:9" ht="21" hidden="1" x14ac:dyDescent="0.35">
      <c r="B107" s="38" t="s">
        <v>107</v>
      </c>
      <c r="C107" s="241" t="s">
        <v>93</v>
      </c>
      <c r="D107" s="242"/>
      <c r="E107" s="242"/>
      <c r="F107" s="242"/>
      <c r="G107" s="243"/>
      <c r="H107" s="248"/>
      <c r="I107" s="249"/>
    </row>
    <row r="108" spans="1:9" ht="21" hidden="1" x14ac:dyDescent="0.35">
      <c r="B108" s="38" t="s">
        <v>108</v>
      </c>
      <c r="C108" s="241" t="s">
        <v>93</v>
      </c>
      <c r="D108" s="242"/>
      <c r="E108" s="242"/>
      <c r="F108" s="242"/>
      <c r="G108" s="243"/>
      <c r="H108" s="248"/>
      <c r="I108" s="249"/>
    </row>
    <row r="109" spans="1:9" ht="21" hidden="1" x14ac:dyDescent="0.35">
      <c r="B109" s="38" t="s">
        <v>109</v>
      </c>
      <c r="C109" s="241" t="s">
        <v>93</v>
      </c>
      <c r="D109" s="242"/>
      <c r="E109" s="242"/>
      <c r="F109" s="242"/>
      <c r="G109" s="243"/>
      <c r="H109" s="248"/>
      <c r="I109" s="249"/>
    </row>
    <row r="110" spans="1:9" ht="21" hidden="1" x14ac:dyDescent="0.35">
      <c r="B110" s="38" t="s">
        <v>110</v>
      </c>
      <c r="C110" s="241" t="s">
        <v>93</v>
      </c>
      <c r="D110" s="242"/>
      <c r="E110" s="242"/>
      <c r="F110" s="242"/>
      <c r="G110" s="243"/>
      <c r="H110" s="248"/>
      <c r="I110" s="249"/>
    </row>
    <row r="111" spans="1:9" ht="21" hidden="1" x14ac:dyDescent="0.35">
      <c r="B111" s="38" t="s">
        <v>111</v>
      </c>
      <c r="C111" s="241" t="s">
        <v>93</v>
      </c>
      <c r="D111" s="242"/>
      <c r="E111" s="242"/>
      <c r="F111" s="242"/>
      <c r="G111" s="243"/>
      <c r="H111" s="248"/>
      <c r="I111" s="249"/>
    </row>
    <row r="112" spans="1:9" ht="21.75" thickTop="1" x14ac:dyDescent="0.35">
      <c r="E112" s="37"/>
      <c r="G112" s="44" t="s">
        <v>32</v>
      </c>
      <c r="H112" s="314">
        <f>SUM(H95:I101)</f>
        <v>0</v>
      </c>
      <c r="I112" s="314"/>
    </row>
    <row r="114" spans="1:9" ht="18.75" x14ac:dyDescent="0.3">
      <c r="B114" s="203" t="s">
        <v>171</v>
      </c>
      <c r="C114" s="204"/>
    </row>
    <row r="115" spans="1:9" ht="37.5" customHeight="1" x14ac:dyDescent="0.25">
      <c r="B115" s="315" t="s">
        <v>244</v>
      </c>
      <c r="C115" s="316"/>
      <c r="D115" s="316"/>
      <c r="E115" s="316"/>
      <c r="F115" s="317"/>
    </row>
    <row r="116" spans="1:9" ht="21" x14ac:dyDescent="0.25">
      <c r="B116" s="45" t="s">
        <v>13</v>
      </c>
      <c r="C116" s="285" t="s">
        <v>18</v>
      </c>
      <c r="D116" s="286"/>
      <c r="E116" s="286"/>
      <c r="F116" s="286"/>
      <c r="G116" s="287"/>
      <c r="H116" s="208" t="s">
        <v>16</v>
      </c>
      <c r="I116" s="208"/>
    </row>
    <row r="117" spans="1:9" ht="21" x14ac:dyDescent="0.35">
      <c r="B117" s="38" t="s">
        <v>5</v>
      </c>
      <c r="C117" s="238" t="s">
        <v>19</v>
      </c>
      <c r="D117" s="239"/>
      <c r="E117" s="239"/>
      <c r="F117" s="239"/>
      <c r="G117" s="240"/>
      <c r="H117" s="284"/>
      <c r="I117" s="284"/>
    </row>
    <row r="118" spans="1:9" ht="21" x14ac:dyDescent="0.35">
      <c r="B118" s="38" t="s">
        <v>6</v>
      </c>
      <c r="C118" s="238" t="s">
        <v>20</v>
      </c>
      <c r="D118" s="239"/>
      <c r="E118" s="239"/>
      <c r="F118" s="239"/>
      <c r="G118" s="240"/>
      <c r="H118" s="284"/>
      <c r="I118" s="284"/>
    </row>
    <row r="119" spans="1:9" ht="21" x14ac:dyDescent="0.35">
      <c r="B119" s="38" t="s">
        <v>9</v>
      </c>
      <c r="C119" s="238" t="s">
        <v>21</v>
      </c>
      <c r="D119" s="239"/>
      <c r="E119" s="239"/>
      <c r="F119" s="239"/>
      <c r="G119" s="240"/>
      <c r="H119" s="284"/>
      <c r="I119" s="284"/>
    </row>
    <row r="120" spans="1:9" ht="21" x14ac:dyDescent="0.35">
      <c r="B120" s="38" t="s">
        <v>10</v>
      </c>
      <c r="C120" s="238" t="s">
        <v>189</v>
      </c>
      <c r="D120" s="239"/>
      <c r="E120" s="239"/>
      <c r="F120" s="239"/>
      <c r="G120" s="240"/>
      <c r="H120" s="284"/>
      <c r="I120" s="284"/>
    </row>
    <row r="121" spans="1:9" ht="21" x14ac:dyDescent="0.35">
      <c r="B121" s="38" t="s">
        <v>11</v>
      </c>
      <c r="C121" s="238" t="s">
        <v>22</v>
      </c>
      <c r="D121" s="239"/>
      <c r="E121" s="239"/>
      <c r="F121" s="239"/>
      <c r="G121" s="240"/>
      <c r="H121" s="284"/>
      <c r="I121" s="284"/>
    </row>
    <row r="122" spans="1:9" ht="21" x14ac:dyDescent="0.35">
      <c r="B122" s="38" t="s">
        <v>23</v>
      </c>
      <c r="C122" s="238" t="s">
        <v>24</v>
      </c>
      <c r="D122" s="239"/>
      <c r="E122" s="239"/>
      <c r="F122" s="239"/>
      <c r="G122" s="240"/>
      <c r="H122" s="284"/>
      <c r="I122" s="284"/>
    </row>
    <row r="123" spans="1:9" ht="21" x14ac:dyDescent="0.35">
      <c r="B123" s="38" t="s">
        <v>25</v>
      </c>
      <c r="C123" s="244" t="s">
        <v>26</v>
      </c>
      <c r="D123" s="244"/>
      <c r="E123" s="244"/>
      <c r="F123" s="244"/>
      <c r="G123" s="244"/>
      <c r="H123" s="417">
        <f>SUM(H124:I133)</f>
        <v>0</v>
      </c>
      <c r="I123" s="418"/>
    </row>
    <row r="124" spans="1:9" ht="21" x14ac:dyDescent="0.35">
      <c r="B124" s="38" t="s">
        <v>27</v>
      </c>
      <c r="C124" s="241"/>
      <c r="D124" s="242"/>
      <c r="E124" s="242"/>
      <c r="F124" s="242"/>
      <c r="G124" s="243"/>
      <c r="H124" s="416"/>
      <c r="I124" s="416"/>
    </row>
    <row r="125" spans="1:9" ht="21" x14ac:dyDescent="0.35">
      <c r="B125" s="38" t="s">
        <v>28</v>
      </c>
      <c r="C125" s="241"/>
      <c r="D125" s="242"/>
      <c r="E125" s="242"/>
      <c r="F125" s="242"/>
      <c r="G125" s="243"/>
      <c r="H125" s="248"/>
      <c r="I125" s="249"/>
    </row>
    <row r="126" spans="1:9" ht="21.75" thickBot="1" x14ac:dyDescent="0.4">
      <c r="A126" s="40"/>
      <c r="B126" s="41" t="s">
        <v>104</v>
      </c>
      <c r="C126" s="241"/>
      <c r="D126" s="242"/>
      <c r="E126" s="242"/>
      <c r="F126" s="242"/>
      <c r="G126" s="243"/>
      <c r="H126" s="248"/>
      <c r="I126" s="249"/>
    </row>
    <row r="127" spans="1:9" ht="21.75" hidden="1" thickTop="1" x14ac:dyDescent="0.35">
      <c r="B127" s="42" t="s">
        <v>105</v>
      </c>
      <c r="C127" s="241" t="s">
        <v>93</v>
      </c>
      <c r="D127" s="242"/>
      <c r="E127" s="242"/>
      <c r="F127" s="242"/>
      <c r="G127" s="243"/>
      <c r="H127" s="248"/>
      <c r="I127" s="249"/>
    </row>
    <row r="128" spans="1:9" ht="21" hidden="1" x14ac:dyDescent="0.35">
      <c r="B128" s="38" t="s">
        <v>106</v>
      </c>
      <c r="C128" s="241" t="s">
        <v>93</v>
      </c>
      <c r="D128" s="242"/>
      <c r="E128" s="242"/>
      <c r="F128" s="242"/>
      <c r="G128" s="243"/>
      <c r="H128" s="248"/>
      <c r="I128" s="249"/>
    </row>
    <row r="129" spans="2:9" ht="21" hidden="1" x14ac:dyDescent="0.35">
      <c r="B129" s="38" t="s">
        <v>107</v>
      </c>
      <c r="C129" s="241" t="s">
        <v>93</v>
      </c>
      <c r="D129" s="242"/>
      <c r="E129" s="242"/>
      <c r="F129" s="242"/>
      <c r="G129" s="243"/>
      <c r="H129" s="248"/>
      <c r="I129" s="249"/>
    </row>
    <row r="130" spans="2:9" ht="21" hidden="1" x14ac:dyDescent="0.35">
      <c r="B130" s="38" t="s">
        <v>108</v>
      </c>
      <c r="C130" s="241" t="s">
        <v>93</v>
      </c>
      <c r="D130" s="242"/>
      <c r="E130" s="242"/>
      <c r="F130" s="242"/>
      <c r="G130" s="243"/>
      <c r="H130" s="248"/>
      <c r="I130" s="249"/>
    </row>
    <row r="131" spans="2:9" ht="21" hidden="1" x14ac:dyDescent="0.35">
      <c r="B131" s="38" t="s">
        <v>109</v>
      </c>
      <c r="C131" s="241" t="s">
        <v>93</v>
      </c>
      <c r="D131" s="242"/>
      <c r="E131" s="242"/>
      <c r="F131" s="242"/>
      <c r="G131" s="243"/>
      <c r="H131" s="248"/>
      <c r="I131" s="249"/>
    </row>
    <row r="132" spans="2:9" ht="21" hidden="1" x14ac:dyDescent="0.35">
      <c r="B132" s="38" t="s">
        <v>110</v>
      </c>
      <c r="C132" s="241" t="s">
        <v>93</v>
      </c>
      <c r="D132" s="242"/>
      <c r="E132" s="242"/>
      <c r="F132" s="242"/>
      <c r="G132" s="243"/>
      <c r="H132" s="248"/>
      <c r="I132" s="249"/>
    </row>
    <row r="133" spans="2:9" ht="21" hidden="1" x14ac:dyDescent="0.35">
      <c r="B133" s="38" t="s">
        <v>111</v>
      </c>
      <c r="C133" s="241" t="s">
        <v>93</v>
      </c>
      <c r="D133" s="242"/>
      <c r="E133" s="242"/>
      <c r="F133" s="242"/>
      <c r="G133" s="243"/>
      <c r="H133" s="248"/>
      <c r="I133" s="249"/>
    </row>
    <row r="134" spans="2:9" ht="21.75" thickTop="1" x14ac:dyDescent="0.35">
      <c r="E134" s="37"/>
      <c r="G134" s="44" t="s">
        <v>32</v>
      </c>
      <c r="H134" s="314">
        <f>SUM(H117:I123)</f>
        <v>0</v>
      </c>
      <c r="I134" s="314"/>
    </row>
    <row r="136" spans="2:9" ht="18.75" x14ac:dyDescent="0.3">
      <c r="B136" s="203" t="s">
        <v>170</v>
      </c>
      <c r="C136" s="204"/>
    </row>
    <row r="137" spans="2:9" ht="18.75" x14ac:dyDescent="0.25">
      <c r="B137" s="306" t="s">
        <v>245</v>
      </c>
      <c r="C137" s="307"/>
      <c r="D137" s="307"/>
      <c r="E137" s="307"/>
      <c r="F137" s="308"/>
    </row>
    <row r="138" spans="2:9" ht="21" x14ac:dyDescent="0.25">
      <c r="B138" s="45" t="s">
        <v>13</v>
      </c>
      <c r="C138" s="285" t="s">
        <v>18</v>
      </c>
      <c r="D138" s="286"/>
      <c r="E138" s="286"/>
      <c r="F138" s="286"/>
      <c r="G138" s="287"/>
      <c r="H138" s="208" t="s">
        <v>16</v>
      </c>
      <c r="I138" s="208"/>
    </row>
    <row r="139" spans="2:9" ht="21" x14ac:dyDescent="0.35">
      <c r="B139" s="38" t="s">
        <v>5</v>
      </c>
      <c r="C139" s="238" t="s">
        <v>19</v>
      </c>
      <c r="D139" s="239"/>
      <c r="E139" s="239"/>
      <c r="F139" s="239"/>
      <c r="G139" s="240"/>
      <c r="H139" s="284"/>
      <c r="I139" s="284"/>
    </row>
    <row r="140" spans="2:9" ht="21" x14ac:dyDescent="0.35">
      <c r="B140" s="38" t="s">
        <v>6</v>
      </c>
      <c r="C140" s="238" t="s">
        <v>20</v>
      </c>
      <c r="D140" s="239"/>
      <c r="E140" s="239"/>
      <c r="F140" s="239"/>
      <c r="G140" s="240"/>
      <c r="H140" s="284"/>
      <c r="I140" s="284"/>
    </row>
    <row r="141" spans="2:9" ht="21" x14ac:dyDescent="0.35">
      <c r="B141" s="38" t="s">
        <v>9</v>
      </c>
      <c r="C141" s="238" t="s">
        <v>21</v>
      </c>
      <c r="D141" s="239"/>
      <c r="E141" s="239"/>
      <c r="F141" s="239"/>
      <c r="G141" s="240"/>
      <c r="H141" s="284"/>
      <c r="I141" s="284"/>
    </row>
    <row r="142" spans="2:9" ht="21" x14ac:dyDescent="0.35">
      <c r="B142" s="38" t="s">
        <v>10</v>
      </c>
      <c r="C142" s="238" t="s">
        <v>189</v>
      </c>
      <c r="D142" s="239"/>
      <c r="E142" s="239"/>
      <c r="F142" s="239"/>
      <c r="G142" s="240"/>
      <c r="H142" s="284"/>
      <c r="I142" s="284"/>
    </row>
    <row r="143" spans="2:9" ht="21" x14ac:dyDescent="0.35">
      <c r="B143" s="38" t="s">
        <v>11</v>
      </c>
      <c r="C143" s="238" t="s">
        <v>22</v>
      </c>
      <c r="D143" s="239"/>
      <c r="E143" s="239"/>
      <c r="F143" s="239"/>
      <c r="G143" s="240"/>
      <c r="H143" s="284"/>
      <c r="I143" s="284"/>
    </row>
    <row r="144" spans="2:9" ht="21" x14ac:dyDescent="0.35">
      <c r="B144" s="38" t="s">
        <v>23</v>
      </c>
      <c r="C144" s="238" t="s">
        <v>24</v>
      </c>
      <c r="D144" s="239"/>
      <c r="E144" s="239"/>
      <c r="F144" s="239"/>
      <c r="G144" s="240"/>
      <c r="H144" s="284"/>
      <c r="I144" s="284"/>
    </row>
    <row r="145" spans="1:9" ht="21" x14ac:dyDescent="0.35">
      <c r="B145" s="38" t="s">
        <v>25</v>
      </c>
      <c r="C145" s="244" t="s">
        <v>26</v>
      </c>
      <c r="D145" s="244"/>
      <c r="E145" s="244"/>
      <c r="F145" s="244"/>
      <c r="G145" s="244"/>
      <c r="H145" s="417">
        <f>SUM(H146:I155)</f>
        <v>0</v>
      </c>
      <c r="I145" s="418"/>
    </row>
    <row r="146" spans="1:9" ht="21" x14ac:dyDescent="0.35">
      <c r="B146" s="38" t="s">
        <v>27</v>
      </c>
      <c r="C146" s="241"/>
      <c r="D146" s="242"/>
      <c r="E146" s="242"/>
      <c r="F146" s="242"/>
      <c r="G146" s="243"/>
      <c r="H146" s="416"/>
      <c r="I146" s="416"/>
    </row>
    <row r="147" spans="1:9" ht="21" x14ac:dyDescent="0.35">
      <c r="B147" s="38" t="s">
        <v>28</v>
      </c>
      <c r="C147" s="241"/>
      <c r="D147" s="242"/>
      <c r="E147" s="242"/>
      <c r="F147" s="242"/>
      <c r="G147" s="243"/>
      <c r="H147" s="248"/>
      <c r="I147" s="249"/>
    </row>
    <row r="148" spans="1:9" ht="21.75" thickBot="1" x14ac:dyDescent="0.4">
      <c r="A148" s="40"/>
      <c r="B148" s="41" t="s">
        <v>104</v>
      </c>
      <c r="C148" s="241"/>
      <c r="D148" s="242"/>
      <c r="E148" s="242"/>
      <c r="F148" s="242"/>
      <c r="G148" s="243"/>
      <c r="H148" s="248"/>
      <c r="I148" s="249"/>
    </row>
    <row r="149" spans="1:9" ht="21.75" hidden="1" thickTop="1" x14ac:dyDescent="0.35">
      <c r="B149" s="42" t="s">
        <v>105</v>
      </c>
      <c r="C149" s="241" t="s">
        <v>93</v>
      </c>
      <c r="D149" s="242"/>
      <c r="E149" s="242"/>
      <c r="F149" s="242"/>
      <c r="G149" s="243"/>
      <c r="H149" s="248"/>
      <c r="I149" s="249"/>
    </row>
    <row r="150" spans="1:9" ht="21" hidden="1" x14ac:dyDescent="0.35">
      <c r="B150" s="38" t="s">
        <v>106</v>
      </c>
      <c r="C150" s="241" t="s">
        <v>93</v>
      </c>
      <c r="D150" s="242"/>
      <c r="E150" s="242"/>
      <c r="F150" s="242"/>
      <c r="G150" s="243"/>
      <c r="H150" s="248"/>
      <c r="I150" s="249"/>
    </row>
    <row r="151" spans="1:9" ht="21" hidden="1" x14ac:dyDescent="0.35">
      <c r="B151" s="38" t="s">
        <v>107</v>
      </c>
      <c r="C151" s="241" t="s">
        <v>93</v>
      </c>
      <c r="D151" s="242"/>
      <c r="E151" s="242"/>
      <c r="F151" s="242"/>
      <c r="G151" s="243"/>
      <c r="H151" s="248"/>
      <c r="I151" s="249"/>
    </row>
    <row r="152" spans="1:9" ht="21" hidden="1" x14ac:dyDescent="0.35">
      <c r="B152" s="38" t="s">
        <v>108</v>
      </c>
      <c r="C152" s="241" t="s">
        <v>93</v>
      </c>
      <c r="D152" s="242"/>
      <c r="E152" s="242"/>
      <c r="F152" s="242"/>
      <c r="G152" s="243"/>
      <c r="H152" s="248"/>
      <c r="I152" s="249"/>
    </row>
    <row r="153" spans="1:9" ht="21" hidden="1" x14ac:dyDescent="0.35">
      <c r="B153" s="38" t="s">
        <v>109</v>
      </c>
      <c r="C153" s="241" t="s">
        <v>93</v>
      </c>
      <c r="D153" s="242"/>
      <c r="E153" s="242"/>
      <c r="F153" s="242"/>
      <c r="G153" s="243"/>
      <c r="H153" s="248"/>
      <c r="I153" s="249"/>
    </row>
    <row r="154" spans="1:9" ht="21" hidden="1" x14ac:dyDescent="0.35">
      <c r="B154" s="38" t="s">
        <v>110</v>
      </c>
      <c r="C154" s="241" t="s">
        <v>93</v>
      </c>
      <c r="D154" s="242"/>
      <c r="E154" s="242"/>
      <c r="F154" s="242"/>
      <c r="G154" s="243"/>
      <c r="H154" s="248"/>
      <c r="I154" s="249"/>
    </row>
    <row r="155" spans="1:9" ht="21" hidden="1" x14ac:dyDescent="0.35">
      <c r="B155" s="38" t="s">
        <v>111</v>
      </c>
      <c r="C155" s="241" t="s">
        <v>93</v>
      </c>
      <c r="D155" s="242"/>
      <c r="E155" s="242"/>
      <c r="F155" s="242"/>
      <c r="G155" s="243"/>
      <c r="H155" s="248"/>
      <c r="I155" s="249"/>
    </row>
    <row r="156" spans="1:9" ht="21.75" thickTop="1" x14ac:dyDescent="0.35">
      <c r="E156" s="37"/>
      <c r="G156" s="44" t="s">
        <v>32</v>
      </c>
      <c r="H156" s="314">
        <f>SUM(H139:I145)</f>
        <v>0</v>
      </c>
      <c r="I156" s="314"/>
    </row>
    <row r="158" spans="1:9" ht="18.75" x14ac:dyDescent="0.3">
      <c r="B158" s="203" t="s">
        <v>169</v>
      </c>
      <c r="C158" s="204"/>
    </row>
    <row r="159" spans="1:9" ht="18.75" x14ac:dyDescent="0.25">
      <c r="B159" s="306" t="s">
        <v>246</v>
      </c>
      <c r="C159" s="307"/>
      <c r="D159" s="307"/>
      <c r="E159" s="307"/>
      <c r="F159" s="308"/>
    </row>
    <row r="160" spans="1:9" ht="21" x14ac:dyDescent="0.25">
      <c r="B160" s="45" t="s">
        <v>13</v>
      </c>
      <c r="C160" s="285" t="s">
        <v>18</v>
      </c>
      <c r="D160" s="286"/>
      <c r="E160" s="286"/>
      <c r="F160" s="286"/>
      <c r="G160" s="287"/>
      <c r="H160" s="208" t="s">
        <v>16</v>
      </c>
      <c r="I160" s="208"/>
    </row>
    <row r="161" spans="1:9" ht="21" x14ac:dyDescent="0.35">
      <c r="B161" s="38" t="s">
        <v>5</v>
      </c>
      <c r="C161" s="238" t="s">
        <v>19</v>
      </c>
      <c r="D161" s="239"/>
      <c r="E161" s="239"/>
      <c r="F161" s="239"/>
      <c r="G161" s="240"/>
      <c r="H161" s="284"/>
      <c r="I161" s="284"/>
    </row>
    <row r="162" spans="1:9" ht="21" x14ac:dyDescent="0.35">
      <c r="B162" s="38" t="s">
        <v>6</v>
      </c>
      <c r="C162" s="238" t="s">
        <v>20</v>
      </c>
      <c r="D162" s="239"/>
      <c r="E162" s="239"/>
      <c r="F162" s="239"/>
      <c r="G162" s="240"/>
      <c r="H162" s="284"/>
      <c r="I162" s="284"/>
    </row>
    <row r="163" spans="1:9" ht="21" x14ac:dyDescent="0.35">
      <c r="B163" s="38" t="s">
        <v>9</v>
      </c>
      <c r="C163" s="238" t="s">
        <v>21</v>
      </c>
      <c r="D163" s="239"/>
      <c r="E163" s="239"/>
      <c r="F163" s="239"/>
      <c r="G163" s="240"/>
      <c r="H163" s="284"/>
      <c r="I163" s="284"/>
    </row>
    <row r="164" spans="1:9" ht="21" x14ac:dyDescent="0.35">
      <c r="B164" s="38" t="s">
        <v>10</v>
      </c>
      <c r="C164" s="238" t="s">
        <v>189</v>
      </c>
      <c r="D164" s="239"/>
      <c r="E164" s="239"/>
      <c r="F164" s="239"/>
      <c r="G164" s="240"/>
      <c r="H164" s="284"/>
      <c r="I164" s="284"/>
    </row>
    <row r="165" spans="1:9" ht="21" x14ac:dyDescent="0.35">
      <c r="B165" s="38" t="s">
        <v>11</v>
      </c>
      <c r="C165" s="238" t="s">
        <v>22</v>
      </c>
      <c r="D165" s="239"/>
      <c r="E165" s="239"/>
      <c r="F165" s="239"/>
      <c r="G165" s="240"/>
      <c r="H165" s="284"/>
      <c r="I165" s="284"/>
    </row>
    <row r="166" spans="1:9" ht="21" x14ac:dyDescent="0.35">
      <c r="B166" s="38" t="s">
        <v>23</v>
      </c>
      <c r="C166" s="238" t="s">
        <v>24</v>
      </c>
      <c r="D166" s="239"/>
      <c r="E166" s="239"/>
      <c r="F166" s="239"/>
      <c r="G166" s="240"/>
      <c r="H166" s="284"/>
      <c r="I166" s="284"/>
    </row>
    <row r="167" spans="1:9" ht="21" x14ac:dyDescent="0.35">
      <c r="B167" s="38" t="s">
        <v>25</v>
      </c>
      <c r="C167" s="244" t="s">
        <v>26</v>
      </c>
      <c r="D167" s="244"/>
      <c r="E167" s="244"/>
      <c r="F167" s="244"/>
      <c r="G167" s="244"/>
      <c r="H167" s="417">
        <f>SUM(H168:I177)</f>
        <v>0</v>
      </c>
      <c r="I167" s="418"/>
    </row>
    <row r="168" spans="1:9" ht="21" x14ac:dyDescent="0.35">
      <c r="B168" s="38" t="s">
        <v>27</v>
      </c>
      <c r="C168" s="241"/>
      <c r="D168" s="242"/>
      <c r="E168" s="242"/>
      <c r="F168" s="242"/>
      <c r="G168" s="243"/>
      <c r="H168" s="416"/>
      <c r="I168" s="416"/>
    </row>
    <row r="169" spans="1:9" ht="21" x14ac:dyDescent="0.35">
      <c r="B169" s="38" t="s">
        <v>28</v>
      </c>
      <c r="C169" s="241"/>
      <c r="D169" s="242"/>
      <c r="E169" s="242"/>
      <c r="F169" s="242"/>
      <c r="G169" s="243"/>
      <c r="H169" s="248"/>
      <c r="I169" s="249"/>
    </row>
    <row r="170" spans="1:9" ht="21.75" thickBot="1" x14ac:dyDescent="0.4">
      <c r="A170" s="40"/>
      <c r="B170" s="41" t="s">
        <v>104</v>
      </c>
      <c r="C170" s="241"/>
      <c r="D170" s="242"/>
      <c r="E170" s="242"/>
      <c r="F170" s="242"/>
      <c r="G170" s="243"/>
      <c r="H170" s="248"/>
      <c r="I170" s="249"/>
    </row>
    <row r="171" spans="1:9" ht="21.75" hidden="1" thickTop="1" x14ac:dyDescent="0.35">
      <c r="B171" s="42" t="s">
        <v>105</v>
      </c>
      <c r="C171" s="241" t="s">
        <v>93</v>
      </c>
      <c r="D171" s="242"/>
      <c r="E171" s="242"/>
      <c r="F171" s="242"/>
      <c r="G171" s="243"/>
      <c r="H171" s="248"/>
      <c r="I171" s="249"/>
    </row>
    <row r="172" spans="1:9" ht="21" hidden="1" x14ac:dyDescent="0.35">
      <c r="B172" s="38" t="s">
        <v>106</v>
      </c>
      <c r="C172" s="241" t="s">
        <v>93</v>
      </c>
      <c r="D172" s="242"/>
      <c r="E172" s="242"/>
      <c r="F172" s="242"/>
      <c r="G172" s="243"/>
      <c r="H172" s="248"/>
      <c r="I172" s="249"/>
    </row>
    <row r="173" spans="1:9" ht="21" hidden="1" x14ac:dyDescent="0.35">
      <c r="B173" s="38" t="s">
        <v>107</v>
      </c>
      <c r="C173" s="241" t="s">
        <v>93</v>
      </c>
      <c r="D173" s="242"/>
      <c r="E173" s="242"/>
      <c r="F173" s="242"/>
      <c r="G173" s="243"/>
      <c r="H173" s="248"/>
      <c r="I173" s="249"/>
    </row>
    <row r="174" spans="1:9" ht="21" hidden="1" x14ac:dyDescent="0.35">
      <c r="B174" s="38" t="s">
        <v>108</v>
      </c>
      <c r="C174" s="241" t="s">
        <v>93</v>
      </c>
      <c r="D174" s="242"/>
      <c r="E174" s="242"/>
      <c r="F174" s="242"/>
      <c r="G174" s="243"/>
      <c r="H174" s="248"/>
      <c r="I174" s="249"/>
    </row>
    <row r="175" spans="1:9" ht="21" hidden="1" x14ac:dyDescent="0.35">
      <c r="B175" s="38" t="s">
        <v>109</v>
      </c>
      <c r="C175" s="241" t="s">
        <v>93</v>
      </c>
      <c r="D175" s="242"/>
      <c r="E175" s="242"/>
      <c r="F175" s="242"/>
      <c r="G175" s="243"/>
      <c r="H175" s="248"/>
      <c r="I175" s="249"/>
    </row>
    <row r="176" spans="1:9" ht="21" hidden="1" x14ac:dyDescent="0.35">
      <c r="B176" s="38" t="s">
        <v>110</v>
      </c>
      <c r="C176" s="241" t="s">
        <v>93</v>
      </c>
      <c r="D176" s="242"/>
      <c r="E176" s="242"/>
      <c r="F176" s="242"/>
      <c r="G176" s="243"/>
      <c r="H176" s="248"/>
      <c r="I176" s="249"/>
    </row>
    <row r="177" spans="2:14" ht="21" hidden="1" x14ac:dyDescent="0.35">
      <c r="B177" s="38" t="s">
        <v>111</v>
      </c>
      <c r="C177" s="241" t="s">
        <v>93</v>
      </c>
      <c r="D177" s="242"/>
      <c r="E177" s="242"/>
      <c r="F177" s="242"/>
      <c r="G177" s="243"/>
      <c r="H177" s="248"/>
      <c r="I177" s="249"/>
    </row>
    <row r="178" spans="2:14" ht="21.75" thickTop="1" x14ac:dyDescent="0.35">
      <c r="E178" s="37"/>
      <c r="G178" s="44" t="s">
        <v>32</v>
      </c>
      <c r="H178" s="314">
        <f>SUM(H161:I167)</f>
        <v>0</v>
      </c>
      <c r="I178" s="314"/>
    </row>
    <row r="181" spans="2:14" ht="18.75" x14ac:dyDescent="0.3">
      <c r="B181" s="250" t="s">
        <v>72</v>
      </c>
      <c r="C181" s="252"/>
    </row>
    <row r="182" spans="2:14" ht="15" customHeight="1" x14ac:dyDescent="0.25">
      <c r="B182" s="208" t="s">
        <v>13</v>
      </c>
      <c r="C182" s="206" t="s">
        <v>33</v>
      </c>
      <c r="D182" s="234"/>
      <c r="E182" s="234"/>
      <c r="F182" s="234"/>
      <c r="G182" s="207"/>
      <c r="H182" s="285" t="s">
        <v>34</v>
      </c>
      <c r="I182" s="287"/>
      <c r="J182" s="285" t="s">
        <v>35</v>
      </c>
      <c r="K182" s="287"/>
      <c r="L182" s="285" t="s">
        <v>36</v>
      </c>
      <c r="M182" s="286"/>
      <c r="N182" s="287"/>
    </row>
    <row r="183" spans="2:14" ht="15" customHeight="1" x14ac:dyDescent="0.25">
      <c r="B183" s="208"/>
      <c r="C183" s="235"/>
      <c r="D183" s="236"/>
      <c r="E183" s="236"/>
      <c r="F183" s="236"/>
      <c r="G183" s="237"/>
      <c r="H183" s="288"/>
      <c r="I183" s="290"/>
      <c r="J183" s="288"/>
      <c r="K183" s="290"/>
      <c r="L183" s="288"/>
      <c r="M183" s="289"/>
      <c r="N183" s="290"/>
    </row>
    <row r="184" spans="2:14" ht="21" x14ac:dyDescent="0.35">
      <c r="B184" s="309" t="s">
        <v>247</v>
      </c>
      <c r="C184" s="310"/>
      <c r="D184" s="310"/>
      <c r="E184" s="310"/>
      <c r="F184" s="310"/>
      <c r="G184" s="310"/>
      <c r="H184" s="310"/>
      <c r="I184" s="310"/>
      <c r="J184" s="310"/>
      <c r="K184" s="310"/>
      <c r="L184" s="310"/>
      <c r="M184" s="310"/>
      <c r="N184" s="311"/>
    </row>
    <row r="185" spans="2:14" ht="21" x14ac:dyDescent="0.35">
      <c r="B185" s="38" t="s">
        <v>5</v>
      </c>
      <c r="C185" s="241" t="s">
        <v>82</v>
      </c>
      <c r="D185" s="242"/>
      <c r="E185" s="242"/>
      <c r="F185" s="242"/>
      <c r="G185" s="243"/>
      <c r="H185" s="377"/>
      <c r="I185" s="378"/>
      <c r="J185" s="291"/>
      <c r="K185" s="292"/>
      <c r="L185" s="293"/>
      <c r="M185" s="294"/>
      <c r="N185" s="295"/>
    </row>
    <row r="186" spans="2:14" ht="21" x14ac:dyDescent="0.35">
      <c r="B186" s="38" t="s">
        <v>6</v>
      </c>
      <c r="C186" s="241" t="s">
        <v>37</v>
      </c>
      <c r="D186" s="242"/>
      <c r="E186" s="242"/>
      <c r="F186" s="242"/>
      <c r="G186" s="243"/>
      <c r="H186" s="377"/>
      <c r="I186" s="378"/>
      <c r="J186" s="291"/>
      <c r="K186" s="292"/>
      <c r="L186" s="296"/>
      <c r="M186" s="297"/>
      <c r="N186" s="298"/>
    </row>
    <row r="187" spans="2:14" ht="21" x14ac:dyDescent="0.35">
      <c r="B187" s="38" t="s">
        <v>9</v>
      </c>
      <c r="C187" s="241" t="s">
        <v>281</v>
      </c>
      <c r="D187" s="242"/>
      <c r="E187" s="242"/>
      <c r="F187" s="242"/>
      <c r="G187" s="243"/>
      <c r="H187" s="377"/>
      <c r="I187" s="378"/>
      <c r="J187" s="291"/>
      <c r="K187" s="292"/>
      <c r="L187" s="296"/>
      <c r="M187" s="297"/>
      <c r="N187" s="298"/>
    </row>
    <row r="188" spans="2:14" ht="21" x14ac:dyDescent="0.35">
      <c r="B188" s="309" t="s">
        <v>248</v>
      </c>
      <c r="C188" s="310"/>
      <c r="D188" s="310"/>
      <c r="E188" s="310"/>
      <c r="F188" s="310"/>
      <c r="G188" s="310"/>
      <c r="H188" s="310"/>
      <c r="I188" s="310"/>
      <c r="J188" s="310"/>
      <c r="K188" s="310"/>
      <c r="L188" s="310"/>
      <c r="M188" s="310"/>
      <c r="N188" s="311"/>
    </row>
    <row r="189" spans="2:14" ht="21" x14ac:dyDescent="0.35">
      <c r="B189" s="38" t="s">
        <v>5</v>
      </c>
      <c r="C189" s="241" t="s">
        <v>82</v>
      </c>
      <c r="D189" s="242"/>
      <c r="E189" s="242"/>
      <c r="F189" s="242"/>
      <c r="G189" s="243"/>
      <c r="H189" s="377"/>
      <c r="I189" s="378"/>
      <c r="J189" s="291"/>
      <c r="K189" s="292"/>
      <c r="L189" s="318"/>
      <c r="M189" s="319"/>
      <c r="N189" s="320"/>
    </row>
    <row r="190" spans="2:14" ht="21" x14ac:dyDescent="0.35">
      <c r="B190" s="38" t="s">
        <v>6</v>
      </c>
      <c r="C190" s="244" t="s">
        <v>282</v>
      </c>
      <c r="D190" s="244"/>
      <c r="E190" s="244"/>
      <c r="F190" s="244"/>
      <c r="G190" s="244"/>
      <c r="H190" s="377"/>
      <c r="I190" s="378"/>
      <c r="J190" s="291"/>
      <c r="K190" s="292"/>
      <c r="L190" s="318"/>
      <c r="M190" s="319"/>
      <c r="N190" s="320"/>
    </row>
    <row r="191" spans="2:14" ht="21" x14ac:dyDescent="0.35">
      <c r="B191" s="309" t="s">
        <v>249</v>
      </c>
      <c r="C191" s="425"/>
      <c r="D191" s="425"/>
      <c r="E191" s="425"/>
      <c r="F191" s="425"/>
      <c r="G191" s="425"/>
      <c r="H191" s="425"/>
      <c r="I191" s="425"/>
      <c r="J191" s="425"/>
      <c r="K191" s="425"/>
      <c r="L191" s="425"/>
      <c r="M191" s="425"/>
      <c r="N191" s="426"/>
    </row>
    <row r="192" spans="2:14" ht="21" x14ac:dyDescent="0.35">
      <c r="B192" s="38" t="s">
        <v>5</v>
      </c>
      <c r="C192" s="241" t="s">
        <v>82</v>
      </c>
      <c r="D192" s="242"/>
      <c r="E192" s="242"/>
      <c r="F192" s="242"/>
      <c r="G192" s="243"/>
      <c r="H192" s="377"/>
      <c r="I192" s="378"/>
      <c r="J192" s="291"/>
      <c r="K192" s="292"/>
      <c r="L192" s="318"/>
      <c r="M192" s="319"/>
      <c r="N192" s="320"/>
    </row>
    <row r="193" spans="2:14" ht="21" x14ac:dyDescent="0.35">
      <c r="B193" s="38" t="s">
        <v>6</v>
      </c>
      <c r="C193" s="244" t="s">
        <v>281</v>
      </c>
      <c r="D193" s="244"/>
      <c r="E193" s="244"/>
      <c r="F193" s="244"/>
      <c r="G193" s="244"/>
      <c r="H193" s="377"/>
      <c r="I193" s="378"/>
      <c r="J193" s="291"/>
      <c r="K193" s="292"/>
      <c r="L193" s="318"/>
      <c r="M193" s="319"/>
      <c r="N193" s="320"/>
    </row>
    <row r="194" spans="2:14" ht="21" x14ac:dyDescent="0.35">
      <c r="B194" s="309" t="s">
        <v>250</v>
      </c>
      <c r="C194" s="310"/>
      <c r="D194" s="310"/>
      <c r="E194" s="310"/>
      <c r="F194" s="310"/>
      <c r="G194" s="310"/>
      <c r="H194" s="310"/>
      <c r="I194" s="310"/>
      <c r="J194" s="310"/>
      <c r="K194" s="310"/>
      <c r="L194" s="310"/>
      <c r="M194" s="310"/>
      <c r="N194" s="311"/>
    </row>
    <row r="195" spans="2:14" ht="21" x14ac:dyDescent="0.35">
      <c r="B195" s="38" t="s">
        <v>5</v>
      </c>
      <c r="C195" s="241" t="s">
        <v>82</v>
      </c>
      <c r="D195" s="242"/>
      <c r="E195" s="242"/>
      <c r="F195" s="242"/>
      <c r="G195" s="243"/>
      <c r="H195" s="377"/>
      <c r="I195" s="378"/>
      <c r="J195" s="291"/>
      <c r="K195" s="292"/>
      <c r="L195" s="318"/>
      <c r="M195" s="319"/>
      <c r="N195" s="320"/>
    </row>
    <row r="196" spans="2:14" ht="21" x14ac:dyDescent="0.35">
      <c r="B196" s="38" t="s">
        <v>6</v>
      </c>
      <c r="C196" s="244" t="s">
        <v>281</v>
      </c>
      <c r="D196" s="244"/>
      <c r="E196" s="244"/>
      <c r="F196" s="244"/>
      <c r="G196" s="244"/>
      <c r="H196" s="377"/>
      <c r="I196" s="378"/>
      <c r="J196" s="291"/>
      <c r="K196" s="292"/>
      <c r="L196" s="318"/>
      <c r="M196" s="319"/>
      <c r="N196" s="320"/>
    </row>
    <row r="197" spans="2:14" ht="21" x14ac:dyDescent="0.35">
      <c r="B197" s="309" t="s">
        <v>251</v>
      </c>
      <c r="C197" s="310"/>
      <c r="D197" s="310"/>
      <c r="E197" s="310"/>
      <c r="F197" s="310"/>
      <c r="G197" s="310"/>
      <c r="H197" s="310"/>
      <c r="I197" s="310"/>
      <c r="J197" s="310"/>
      <c r="K197" s="310"/>
      <c r="L197" s="310"/>
      <c r="M197" s="310"/>
      <c r="N197" s="311"/>
    </row>
    <row r="198" spans="2:14" ht="21" x14ac:dyDescent="0.35">
      <c r="B198" s="38" t="s">
        <v>5</v>
      </c>
      <c r="C198" s="241" t="s">
        <v>82</v>
      </c>
      <c r="D198" s="242"/>
      <c r="E198" s="242"/>
      <c r="F198" s="242"/>
      <c r="G198" s="243"/>
      <c r="H198" s="377"/>
      <c r="I198" s="378"/>
      <c r="J198" s="291"/>
      <c r="K198" s="292"/>
      <c r="L198" s="318"/>
      <c r="M198" s="319"/>
      <c r="N198" s="320"/>
    </row>
    <row r="199" spans="2:14" ht="21" x14ac:dyDescent="0.35">
      <c r="B199" s="38" t="s">
        <v>6</v>
      </c>
      <c r="C199" s="244" t="s">
        <v>281</v>
      </c>
      <c r="D199" s="244"/>
      <c r="E199" s="244"/>
      <c r="F199" s="244"/>
      <c r="G199" s="244"/>
      <c r="H199" s="377"/>
      <c r="I199" s="378"/>
      <c r="J199" s="291"/>
      <c r="K199" s="292"/>
      <c r="L199" s="318"/>
      <c r="M199" s="319"/>
      <c r="N199" s="320"/>
    </row>
    <row r="200" spans="2:14" ht="21" x14ac:dyDescent="0.35">
      <c r="G200" s="46" t="s">
        <v>32</v>
      </c>
      <c r="H200" s="379" t="e">
        <f>H185+H186+H187+#REF!+H189+H192+H195+H198+H190+H193+H196+H199</f>
        <v>#REF!</v>
      </c>
      <c r="I200" s="380"/>
      <c r="J200" s="381" t="e">
        <f>J185+J186+J187+#REF!+J189+J192+J195+J198+J190+J193+J196+J199</f>
        <v>#REF!</v>
      </c>
      <c r="K200" s="382"/>
      <c r="L200" s="428">
        <f>SUM(L198+L190+L193+L196+L199+L195+L192+L189+L185)</f>
        <v>0</v>
      </c>
      <c r="M200" s="429"/>
      <c r="N200" s="430"/>
    </row>
    <row r="201" spans="2:14" ht="0.75" customHeight="1" x14ac:dyDescent="0.25"/>
    <row r="202" spans="2:14" ht="18.75" customHeight="1" thickBot="1" x14ac:dyDescent="0.3"/>
    <row r="203" spans="2:14" x14ac:dyDescent="0.25">
      <c r="C203" s="300" t="s">
        <v>40</v>
      </c>
      <c r="D203" s="301"/>
      <c r="E203" s="301"/>
      <c r="F203" s="302"/>
    </row>
    <row r="204" spans="2:14" ht="15.75" thickBot="1" x14ac:dyDescent="0.3">
      <c r="C204" s="303"/>
      <c r="D204" s="304"/>
      <c r="E204" s="304"/>
      <c r="F204" s="305"/>
    </row>
    <row r="206" spans="2:14" ht="18.75" x14ac:dyDescent="0.3">
      <c r="B206" s="250" t="s">
        <v>73</v>
      </c>
      <c r="C206" s="251"/>
    </row>
    <row r="207" spans="2:14" ht="30.75" customHeight="1" x14ac:dyDescent="0.3">
      <c r="B207" s="47"/>
      <c r="C207" s="48"/>
      <c r="D207" s="48"/>
      <c r="E207" s="48"/>
      <c r="F207" s="48"/>
      <c r="G207" s="49" t="s">
        <v>230</v>
      </c>
      <c r="H207" s="50" t="s">
        <v>231</v>
      </c>
    </row>
    <row r="208" spans="2:14" ht="30.75" customHeight="1" thickBot="1" x14ac:dyDescent="0.4">
      <c r="B208" s="51" t="s">
        <v>117</v>
      </c>
      <c r="C208" s="433" t="s">
        <v>247</v>
      </c>
      <c r="D208" s="434"/>
      <c r="E208" s="434"/>
      <c r="F208" s="434"/>
      <c r="G208" s="117">
        <v>12070</v>
      </c>
      <c r="H208" s="114">
        <f>H240+SUM(M358:N367)+H434+I448</f>
        <v>0</v>
      </c>
    </row>
    <row r="209" spans="2:14" ht="14.25" customHeight="1" thickBot="1" x14ac:dyDescent="0.4">
      <c r="B209" s="52"/>
      <c r="C209" s="53"/>
      <c r="D209" s="53"/>
      <c r="E209" s="53"/>
      <c r="F209" s="53"/>
      <c r="G209" s="118"/>
      <c r="H209" s="115"/>
    </row>
    <row r="210" spans="2:14" ht="29.25" customHeight="1" x14ac:dyDescent="0.35">
      <c r="B210" s="51" t="s">
        <v>118</v>
      </c>
      <c r="C210" s="433" t="s">
        <v>248</v>
      </c>
      <c r="D210" s="434"/>
      <c r="E210" s="434"/>
      <c r="F210" s="434"/>
      <c r="G210" s="117">
        <v>3260</v>
      </c>
      <c r="H210" s="114">
        <f>H248+SUM(M373:N382)+H435+I457</f>
        <v>0</v>
      </c>
    </row>
    <row r="211" spans="2:14" ht="29.25" customHeight="1" x14ac:dyDescent="0.35">
      <c r="B211" s="51" t="s">
        <v>119</v>
      </c>
      <c r="C211" s="433" t="s">
        <v>249</v>
      </c>
      <c r="D211" s="434"/>
      <c r="E211" s="434"/>
      <c r="F211" s="434"/>
      <c r="G211" s="117">
        <v>3260</v>
      </c>
      <c r="H211" s="116">
        <f>H256+SUM(M388:N397)+H436+I466</f>
        <v>0</v>
      </c>
      <c r="I211" s="74"/>
    </row>
    <row r="212" spans="2:14" ht="30" customHeight="1" x14ac:dyDescent="0.35">
      <c r="B212" s="51" t="s">
        <v>120</v>
      </c>
      <c r="C212" s="433" t="s">
        <v>250</v>
      </c>
      <c r="D212" s="434"/>
      <c r="E212" s="434"/>
      <c r="F212" s="434"/>
      <c r="G212" s="117">
        <v>3260</v>
      </c>
      <c r="H212" s="116">
        <f>H264+SUM(M403:N412)+H437+I475</f>
        <v>0</v>
      </c>
    </row>
    <row r="213" spans="2:14" ht="29.25" customHeight="1" x14ac:dyDescent="0.35">
      <c r="B213" s="51" t="s">
        <v>121</v>
      </c>
      <c r="C213" s="433" t="s">
        <v>251</v>
      </c>
      <c r="D213" s="434"/>
      <c r="E213" s="434"/>
      <c r="F213" s="434"/>
      <c r="G213" s="117">
        <v>3260</v>
      </c>
      <c r="H213" s="116">
        <f>H272+SUM(M418:N427)+H438+I484</f>
        <v>0</v>
      </c>
    </row>
    <row r="214" spans="2:14" ht="21" customHeight="1" x14ac:dyDescent="0.35">
      <c r="B214" s="54" t="s">
        <v>70</v>
      </c>
      <c r="C214" s="246"/>
      <c r="D214" s="246"/>
      <c r="E214" s="246"/>
      <c r="F214" s="246"/>
      <c r="G214" s="247"/>
      <c r="H214" s="55"/>
    </row>
    <row r="216" spans="2:14" ht="18.75" x14ac:dyDescent="0.3">
      <c r="B216" s="250" t="s">
        <v>167</v>
      </c>
      <c r="C216" s="252"/>
    </row>
    <row r="217" spans="2:14" ht="21" x14ac:dyDescent="0.25">
      <c r="B217" s="208" t="s">
        <v>252</v>
      </c>
      <c r="C217" s="208"/>
      <c r="D217" s="208"/>
      <c r="E217" s="208"/>
      <c r="F217" s="278"/>
      <c r="G217" s="45" t="s">
        <v>17</v>
      </c>
    </row>
    <row r="218" spans="2:14" ht="21" x14ac:dyDescent="0.35">
      <c r="B218" s="280" t="s">
        <v>41</v>
      </c>
      <c r="C218" s="280"/>
      <c r="D218" s="280"/>
      <c r="E218" s="280"/>
      <c r="F218" s="281"/>
      <c r="G218" s="119">
        <f>G236+G244+G252+G260+G268</f>
        <v>0</v>
      </c>
    </row>
    <row r="219" spans="2:14" ht="21" x14ac:dyDescent="0.35">
      <c r="B219" s="280" t="s">
        <v>42</v>
      </c>
      <c r="C219" s="280"/>
      <c r="D219" s="280"/>
      <c r="E219" s="280"/>
      <c r="F219" s="281"/>
      <c r="G219" s="119">
        <f>G237+G245+G253+G261+G269</f>
        <v>0</v>
      </c>
    </row>
    <row r="220" spans="2:14" ht="21" x14ac:dyDescent="0.35">
      <c r="B220" s="280" t="s">
        <v>239</v>
      </c>
      <c r="C220" s="280"/>
      <c r="D220" s="280"/>
      <c r="E220" s="280"/>
      <c r="F220" s="281"/>
      <c r="G220" s="119">
        <f>G238+G246+G254+G262+G270</f>
        <v>0</v>
      </c>
    </row>
    <row r="221" spans="2:14" ht="21" x14ac:dyDescent="0.35">
      <c r="B221" s="189" t="s">
        <v>188</v>
      </c>
      <c r="C221" s="190"/>
      <c r="D221" s="190"/>
      <c r="E221" s="190"/>
      <c r="F221" s="191"/>
      <c r="G221" s="119">
        <f>G239+G247+G255+G263+G271</f>
        <v>0</v>
      </c>
      <c r="I221" s="14"/>
      <c r="J221" s="14"/>
      <c r="K221" s="14"/>
    </row>
    <row r="222" spans="2:14" ht="21.75" thickBot="1" x14ac:dyDescent="0.4">
      <c r="B222" s="56"/>
      <c r="C222" s="56"/>
      <c r="D222" s="56"/>
      <c r="E222" s="56"/>
      <c r="F222" s="57" t="s">
        <v>32</v>
      </c>
      <c r="G222" s="120">
        <f>SUM(G218:G221)</f>
        <v>0</v>
      </c>
      <c r="I222" s="58"/>
      <c r="J222" s="14"/>
      <c r="K222" s="14"/>
    </row>
    <row r="223" spans="2:14" ht="21" customHeight="1" x14ac:dyDescent="0.35">
      <c r="B223" s="376" t="s">
        <v>85</v>
      </c>
      <c r="C223" s="376"/>
      <c r="D223" s="376"/>
      <c r="E223" s="376"/>
      <c r="F223" s="410"/>
      <c r="G223" s="121">
        <f ca="1">(SUMIF(K358:L367,'do aut wyliczen'!L3,H358:H367))+(SUMIF(K373:L382,'do aut wyliczen'!L3,H373:H382))+(SUMIF(K388:L397,'do aut wyliczen'!L3,H388:H397))+(SUMIF(K403:L412,'do aut wyliczen'!L3,H403:H412))+(SUMIF(K418:L427,'do aut wyliczen'!L3,H418:H427))</f>
        <v>0</v>
      </c>
      <c r="H223" s="419"/>
      <c r="I223" s="420"/>
      <c r="J223" s="421"/>
      <c r="K223" s="59" t="s">
        <v>134</v>
      </c>
      <c r="L223" s="422" t="s">
        <v>166</v>
      </c>
      <c r="M223" s="422"/>
      <c r="N223" s="422"/>
    </row>
    <row r="224" spans="2:14" ht="21" customHeight="1" x14ac:dyDescent="0.35">
      <c r="B224" s="435" t="s">
        <v>84</v>
      </c>
      <c r="C224" s="436"/>
      <c r="D224" s="436"/>
      <c r="E224" s="436"/>
      <c r="F224" s="437"/>
      <c r="G224" s="119">
        <f ca="1">(SUMIF(K358:L367,'do aut wyliczen'!L4,H358:H367))+(SUMIF(K373:L382,'do aut wyliczen'!L4,H373:H382))+(SUMIF(K388:L397,'do aut wyliczen'!L4,H388:H397))+(SUMIF(K403:L412,'do aut wyliczen'!L4,H403:H412))+(SUMIF(K418:L427,'do aut wyliczen'!L4,H418:H427))</f>
        <v>0</v>
      </c>
      <c r="H224" s="387" t="s">
        <v>172</v>
      </c>
      <c r="I224" s="387"/>
      <c r="J224" s="387"/>
      <c r="K224" s="123">
        <f>(SUMIFS(H358:H367,K358:K367,'do aut wyliczen'!L4,J358:J367,'do aut wyliczen'!K3)+SUMIFS(H358:H367,K358:K367,'do aut wyliczen'!L5,J358:J367,'do aut wyliczen'!K3))+(SUMIFS(H373:H382,K373:K382,'do aut wyliczen'!L4,J373:J382,'do aut wyliczen'!K3)+SUMIFS(H373:H382,K373:K382,'do aut wyliczen'!L5,J373:J382,'do aut wyliczen'!K3))+(SUMIFS(H388:H397,K388:K397,'do aut wyliczen'!L4,J388:J397,'do aut wyliczen'!K3)+SUMIFS(H388:H397,K388:K397,'do aut wyliczen'!L5,J388:J397,'do aut wyliczen'!K3))+(SUMIFS(H403:H412,K403:K412,'do aut wyliczen'!L4,J403:J412,'do aut wyliczen'!K3)+SUMIFS(H403:H412,K403:K412,'do aut wyliczen'!L5,J403:J412,'do aut wyliczen'!K3))+(SUMIFS(H418:H427,K418:K427,'do aut wyliczen'!L4,J418:J427,'do aut wyliczen'!K3)+SUMIFS(H418:H427,K418:K427,'do aut wyliczen'!L5,J418:J427,'do aut wyliczen'!K3))</f>
        <v>0</v>
      </c>
      <c r="L224" s="423">
        <f>(SUMIFS(H358:H367,K358:K367,'do aut wyliczen'!L4,J358:J367,'do aut wyliczen'!K4)+SUMIFS(H358:H367,K358:K367,'do aut wyliczen'!L5,J358:J367,'do aut wyliczen'!K4))+(SUMIFS(H373:H382,K373:K382,'do aut wyliczen'!L4,J373:J382,'do aut wyliczen'!K4)+SUMIFS(H373:H382,K373:K382,'do aut wyliczen'!L5,J373:J382,'do aut wyliczen'!K4))+(SUMIFS(H388:H397,K388:K397,'do aut wyliczen'!L4,J388:J397,'do aut wyliczen'!K4)+SUMIFS(H388:H397,K388:K397,'do aut wyliczen'!L5,J388:J397,'do aut wyliczen'!K4))+(SUMIFS(H403:H412,K403:K412,'do aut wyliczen'!L4,J403:J412,'do aut wyliczen'!K4)+SUMIFS(H403:H412,K403:K412,'do aut wyliczen'!L5,J403:J412,'do aut wyliczen'!K4))+(SUMIFS(H418:H427,K418:K427,'do aut wyliczen'!L4,J418:J427,'do aut wyliczen'!K4)+SUMIFS(H418:H427,K418:K427,'do aut wyliczen'!L5,J418:J427,'do aut wyliczen'!K4))</f>
        <v>0</v>
      </c>
      <c r="M224" s="424"/>
      <c r="N224" s="424"/>
    </row>
    <row r="225" spans="2:14" ht="21" x14ac:dyDescent="0.35">
      <c r="B225" s="189" t="s">
        <v>158</v>
      </c>
      <c r="C225" s="190"/>
      <c r="D225" s="190"/>
      <c r="E225" s="190"/>
      <c r="F225" s="191"/>
      <c r="G225" s="119">
        <f ca="1">(SUMIF($K$358:$L$367,'do aut wyliczen'!L5,$H$358:$H$367))+(SUMIF($K$373:$L$382,'do aut wyliczen'!L5,$H$373:$H$382))+(SUMIF($K$388:$L$397,'do aut wyliczen'!L5,$H$388:$H$397))+(SUMIF($K$403:$L$412,'do aut wyliczen'!L5,$H$403:$H$412))+(SUMIF($K$418:$L$427,'do aut wyliczen'!L5,$H$418:$H$427))</f>
        <v>0</v>
      </c>
      <c r="H225" s="387" t="s">
        <v>289</v>
      </c>
      <c r="I225" s="387"/>
      <c r="J225" s="387"/>
      <c r="K225" s="123">
        <f>(SUMIFS(I358:I367,K358:K367,'do aut wyliczen'!L4,J358:J367,'do aut wyliczen'!K3)+SUMIFS(I358:I367,K358:K367,'do aut wyliczen'!L5,J358:J367,'do aut wyliczen'!K3))+(SUMIFS(I373:I382,K373:K382,'do aut wyliczen'!L4,J373:J382,'do aut wyliczen'!K3)+SUMIFS(I373:I382,K373:K382,'do aut wyliczen'!L5,J373:J382,'do aut wyliczen'!K3))+(SUMIFS(I388:I397,K388:K397,'do aut wyliczen'!L4,J388:J397,'do aut wyliczen'!K3)+SUMIFS(I388:I397,K388:K397,'do aut wyliczen'!L5,J388:J397,'do aut wyliczen'!K3))+(SUMIFS(I403:I412,K403:K412,'do aut wyliczen'!L4,J403:J412,'do aut wyliczen'!K3)+SUMIFS(I403:I412,K403:K412,'do aut wyliczen'!L5,J403:J412,'do aut wyliczen'!K3))+(SUMIFS(I418:I427,K418:K427,'do aut wyliczen'!L4,J418:J427,'do aut wyliczen'!K3)+SUMIFS(I418:I427,K418:K427,'do aut wyliczen'!L5,J418:J427,'do aut wyliczen'!K3))</f>
        <v>0</v>
      </c>
      <c r="L225" s="384">
        <f>(SUMIFS(I358:I367,K358:K367,'do aut wyliczen'!L4,J358:J367,'do aut wyliczen'!K4)+SUMIFS(I358:I367,K358:K367,'do aut wyliczen'!L5,J358:J367,'do aut wyliczen'!K4))+(SUMIFS(I373:I382,K373:K382,'do aut wyliczen'!L4,J373:J382,'do aut wyliczen'!K4)+SUMIFS(I373:I382,K373:K382,'do aut wyliczen'!L5,J373:J382,'do aut wyliczen'!K4))+(SUMIFS(I388:I397,K388:K397,'do aut wyliczen'!L4,J388:J397,'do aut wyliczen'!K4)+SUMIFS(I388:I397,K388:K397,'do aut wyliczen'!L5,J388:J397,'do aut wyliczen'!K4))+(SUMIFS(I403:I412,K403:K412,'do aut wyliczen'!L4,J403:J412,'do aut wyliczen'!K4)+SUMIFS(I403:I412,K403:K412,'do aut wyliczen'!L5,J403:J412,'do aut wyliczen'!K4))+(SUMIFS(I418:I427,K418:K427,'do aut wyliczen'!L4,J418:J427,'do aut wyliczen'!K4)+SUMIFS(I418:I427,K418:K427,'do aut wyliczen'!L5,J418:J427,'do aut wyliczen'!K4))</f>
        <v>0</v>
      </c>
      <c r="M225" s="385"/>
      <c r="N225" s="386"/>
    </row>
    <row r="226" spans="2:14" ht="36" customHeight="1" x14ac:dyDescent="0.35">
      <c r="B226" s="390" t="s">
        <v>300</v>
      </c>
      <c r="C226" s="391"/>
      <c r="D226" s="391"/>
      <c r="E226" s="391"/>
      <c r="F226" s="392"/>
      <c r="G226" s="119">
        <f ca="1">(SUMIF($K$358:$L$367,'do aut wyliczen'!L6,$H$358:$H$367))+(SUMIF($K$373:$L$382,'do aut wyliczen'!L6,$H$373:$H$382))+(SUMIF($K$388:$L$397,'do aut wyliczen'!L6,$H$388:$H$397))+(SUMIF($K$403:$L$412,'do aut wyliczen'!L6,$H$403:$H$412))+(SUMIF($K$418:$L$427,'do aut wyliczen'!L6,$H$418:$H$427))</f>
        <v>0</v>
      </c>
      <c r="H226" s="387" t="s">
        <v>290</v>
      </c>
      <c r="I226" s="387"/>
      <c r="J226" s="387"/>
      <c r="K226" s="123">
        <f>SUMIFS(H358:H367,K358:K367,'do aut wyliczen'!L3,J358:J367,'do aut wyliczen'!K3)+SUMIFS(H373:H382,K373:K382,'do aut wyliczen'!L3,J373:J382,'do aut wyliczen'!K3)+SUMIFS(H388:H397,K388:K397,'do aut wyliczen'!L3,J388:J397,'do aut wyliczen'!K3)+SUMIFS(H403:H412,K403:K412,'do aut wyliczen'!L3,J403:J412,'do aut wyliczen'!K3)+SUMIFS(H418:H427,K418:K427,'do aut wyliczen'!L3,J418:J427,'do aut wyliczen'!K3)</f>
        <v>0</v>
      </c>
      <c r="L226" s="423">
        <f>SUMIFS(H358:H367,K358:K367,'do aut wyliczen'!L3,J358:J367,'do aut wyliczen'!K4)+SUMIFS(H373:H382,K373:K382,'do aut wyliczen'!L3,J373:J382,'do aut wyliczen'!K4)+SUMIFS(H388:H397,K388:K397,'do aut wyliczen'!L3,J388:J397,'do aut wyliczen'!K4)+SUMIFS(H403:H412,K403:K412,'do aut wyliczen'!L3,J403:J412,'do aut wyliczen'!K4)+SUMIFS(H418:H427,K418:K427,'do aut wyliczen'!L3,J418:J427,'do aut wyliczen'!K4)</f>
        <v>0</v>
      </c>
      <c r="M226" s="424"/>
      <c r="N226" s="424"/>
    </row>
    <row r="227" spans="2:14" ht="29.25" customHeight="1" x14ac:dyDescent="0.35">
      <c r="B227" s="376" t="s">
        <v>47</v>
      </c>
      <c r="C227" s="376"/>
      <c r="D227" s="376"/>
      <c r="E227" s="376"/>
      <c r="F227" s="376"/>
      <c r="G227" s="119">
        <f>G439</f>
        <v>0</v>
      </c>
      <c r="H227" s="387" t="s">
        <v>291</v>
      </c>
      <c r="I227" s="387"/>
      <c r="J227" s="387"/>
      <c r="K227" s="123">
        <f>SUMIFS(I358:I367,K358:K367,'do aut wyliczen'!L3,J358:J367,'do aut wyliczen'!K3)+SUMIFS(I373:I382,K373:K382,'do aut wyliczen'!L3,J373:J382,'do aut wyliczen'!K3)+SUMIFS(I388:I397,K388:K397,'do aut wyliczen'!L3,J388:J397,'do aut wyliczen'!K3)+SUMIFS(I403:I412,K403:K412,'do aut wyliczen'!L3,J403:J412,'do aut wyliczen'!K3)+SUMIFS(I418:I427,K418:K427,'do aut wyliczen'!L3,J418:J427,'do aut wyliczen'!K3)</f>
        <v>0</v>
      </c>
      <c r="L227" s="384">
        <f>SUMIFS(I358:I367,K358:K367,'do aut wyliczen'!L3,J358:J367,'do aut wyliczen'!K4)+SUMIFS(I373:I382,K373:K382,'do aut wyliczen'!L3,J373:J382,'do aut wyliczen'!K4)+SUMIFS(I388:I397,K388:K397,'do aut wyliczen'!L3,J388:J397,'do aut wyliczen'!K4)+SUMIFS(I403:I412,K403:K412,'do aut wyliczen'!L3,J403:J412,'do aut wyliczen'!K4)+SUMIFS(I418:I427,K418:K427,'do aut wyliczen'!L3,J418:J427,'do aut wyliczen'!K4)</f>
        <v>0</v>
      </c>
      <c r="M227" s="385"/>
      <c r="N227" s="386"/>
    </row>
    <row r="228" spans="2:14" ht="21" x14ac:dyDescent="0.35">
      <c r="B228" s="189" t="s">
        <v>156</v>
      </c>
      <c r="C228" s="190"/>
      <c r="D228" s="190"/>
      <c r="E228" s="190"/>
      <c r="F228" s="191"/>
      <c r="G228" s="122"/>
      <c r="I228" s="14"/>
      <c r="J228" s="14"/>
      <c r="K228" s="14"/>
    </row>
    <row r="229" spans="2:14" ht="21" x14ac:dyDescent="0.35">
      <c r="B229" s="189" t="s">
        <v>240</v>
      </c>
      <c r="C229" s="190"/>
      <c r="D229" s="190"/>
      <c r="E229" s="190"/>
      <c r="F229" s="191"/>
      <c r="G229" s="119">
        <f>H444+H453+H462+H471+H480</f>
        <v>0</v>
      </c>
    </row>
    <row r="230" spans="2:14" ht="21" x14ac:dyDescent="0.35">
      <c r="B230" s="189" t="s">
        <v>286</v>
      </c>
      <c r="C230" s="190"/>
      <c r="D230" s="190"/>
      <c r="E230" s="190"/>
      <c r="F230" s="191"/>
      <c r="G230" s="119">
        <f>H445+H454+H463+H472+H481</f>
        <v>0</v>
      </c>
    </row>
    <row r="231" spans="2:14" ht="21" x14ac:dyDescent="0.35">
      <c r="B231" s="189" t="s">
        <v>285</v>
      </c>
      <c r="C231" s="190"/>
      <c r="D231" s="190"/>
      <c r="E231" s="190"/>
      <c r="F231" s="191"/>
      <c r="G231" s="119">
        <f>H446+H455+H464+H473+H482</f>
        <v>0</v>
      </c>
    </row>
    <row r="234" spans="2:14" ht="18.75" x14ac:dyDescent="0.3">
      <c r="B234" s="230" t="s">
        <v>86</v>
      </c>
      <c r="C234" s="230"/>
    </row>
    <row r="235" spans="2:14" ht="21" x14ac:dyDescent="0.35">
      <c r="B235" s="208" t="s">
        <v>253</v>
      </c>
      <c r="C235" s="208"/>
      <c r="D235" s="208"/>
      <c r="E235" s="208"/>
      <c r="F235" s="278"/>
      <c r="G235" s="45" t="s">
        <v>17</v>
      </c>
      <c r="H235" s="383" t="s">
        <v>43</v>
      </c>
      <c r="I235" s="383"/>
    </row>
    <row r="236" spans="2:14" ht="21" x14ac:dyDescent="0.35">
      <c r="B236" s="280" t="s">
        <v>41</v>
      </c>
      <c r="C236" s="280"/>
      <c r="D236" s="280"/>
      <c r="E236" s="280"/>
      <c r="F236" s="281"/>
      <c r="G236" s="60"/>
      <c r="H236" s="282">
        <f>G236*'do aut wyliczen'!$G$3</f>
        <v>0</v>
      </c>
      <c r="I236" s="282"/>
    </row>
    <row r="237" spans="2:14" ht="21" x14ac:dyDescent="0.35">
      <c r="B237" s="280" t="s">
        <v>42</v>
      </c>
      <c r="C237" s="280"/>
      <c r="D237" s="280"/>
      <c r="E237" s="280"/>
      <c r="F237" s="281"/>
      <c r="G237" s="60"/>
      <c r="H237" s="282">
        <f>G237*'do aut wyliczen'!$G$4</f>
        <v>0</v>
      </c>
      <c r="I237" s="282"/>
    </row>
    <row r="238" spans="2:14" ht="21" x14ac:dyDescent="0.35">
      <c r="B238" s="280" t="s">
        <v>239</v>
      </c>
      <c r="C238" s="280"/>
      <c r="D238" s="280"/>
      <c r="E238" s="280"/>
      <c r="F238" s="281"/>
      <c r="G238" s="60"/>
      <c r="H238" s="282">
        <f>G238*'do aut wyliczen'!$G$5</f>
        <v>0</v>
      </c>
      <c r="I238" s="282"/>
    </row>
    <row r="239" spans="2:14" ht="21" x14ac:dyDescent="0.35">
      <c r="B239" s="189" t="s">
        <v>188</v>
      </c>
      <c r="C239" s="190"/>
      <c r="D239" s="190"/>
      <c r="E239" s="190"/>
      <c r="F239" s="191"/>
      <c r="G239" s="60"/>
      <c r="H239" s="374">
        <f>G239*'do aut wyliczen'!$G$6</f>
        <v>0</v>
      </c>
      <c r="I239" s="375"/>
    </row>
    <row r="240" spans="2:14" ht="21" x14ac:dyDescent="0.35">
      <c r="F240" s="46" t="s">
        <v>32</v>
      </c>
      <c r="G240" s="124">
        <f>SUM(G236:G239)</f>
        <v>0</v>
      </c>
      <c r="H240" s="373">
        <f>SUM(H236:I239)</f>
        <v>0</v>
      </c>
      <c r="I240" s="373"/>
    </row>
    <row r="242" spans="2:9" ht="18.75" x14ac:dyDescent="0.3">
      <c r="B242" s="230" t="s">
        <v>87</v>
      </c>
      <c r="C242" s="230"/>
    </row>
    <row r="243" spans="2:9" ht="21" x14ac:dyDescent="0.35">
      <c r="B243" s="208" t="s">
        <v>259</v>
      </c>
      <c r="C243" s="208"/>
      <c r="D243" s="208"/>
      <c r="E243" s="208"/>
      <c r="F243" s="278"/>
      <c r="G243" s="45" t="s">
        <v>17</v>
      </c>
      <c r="H243" s="383" t="s">
        <v>43</v>
      </c>
      <c r="I243" s="383"/>
    </row>
    <row r="244" spans="2:9" ht="21" x14ac:dyDescent="0.35">
      <c r="B244" s="280" t="s">
        <v>41</v>
      </c>
      <c r="C244" s="280"/>
      <c r="D244" s="280"/>
      <c r="E244" s="280"/>
      <c r="F244" s="281"/>
      <c r="G244" s="60"/>
      <c r="H244" s="282">
        <f>G244*'do aut wyliczen'!$G$3</f>
        <v>0</v>
      </c>
      <c r="I244" s="282"/>
    </row>
    <row r="245" spans="2:9" ht="21" x14ac:dyDescent="0.35">
      <c r="B245" s="280" t="s">
        <v>42</v>
      </c>
      <c r="C245" s="280"/>
      <c r="D245" s="280"/>
      <c r="E245" s="280"/>
      <c r="F245" s="281"/>
      <c r="G245" s="60"/>
      <c r="H245" s="282">
        <f>G245*'do aut wyliczen'!$G$4</f>
        <v>0</v>
      </c>
      <c r="I245" s="282"/>
    </row>
    <row r="246" spans="2:9" ht="21" x14ac:dyDescent="0.35">
      <c r="B246" s="280" t="s">
        <v>239</v>
      </c>
      <c r="C246" s="280"/>
      <c r="D246" s="280"/>
      <c r="E246" s="280"/>
      <c r="F246" s="281"/>
      <c r="G246" s="60"/>
      <c r="H246" s="282">
        <f>G246*'do aut wyliczen'!$G$5</f>
        <v>0</v>
      </c>
      <c r="I246" s="282"/>
    </row>
    <row r="247" spans="2:9" ht="21" x14ac:dyDescent="0.35">
      <c r="B247" s="189" t="s">
        <v>188</v>
      </c>
      <c r="C247" s="190"/>
      <c r="D247" s="190"/>
      <c r="E247" s="190"/>
      <c r="F247" s="191"/>
      <c r="G247" s="60"/>
      <c r="H247" s="374">
        <f>G247*'do aut wyliczen'!$G$6</f>
        <v>0</v>
      </c>
      <c r="I247" s="375"/>
    </row>
    <row r="248" spans="2:9" ht="21" x14ac:dyDescent="0.35">
      <c r="F248" s="46" t="s">
        <v>32</v>
      </c>
      <c r="G248" s="124">
        <f>SUM(G244:G247)</f>
        <v>0</v>
      </c>
      <c r="H248" s="373">
        <f>SUM(H244:I247)</f>
        <v>0</v>
      </c>
      <c r="I248" s="373"/>
    </row>
    <row r="250" spans="2:9" ht="18.75" x14ac:dyDescent="0.3">
      <c r="B250" s="230" t="s">
        <v>88</v>
      </c>
      <c r="C250" s="230"/>
    </row>
    <row r="251" spans="2:9" ht="21" x14ac:dyDescent="0.35">
      <c r="B251" s="208" t="s">
        <v>264</v>
      </c>
      <c r="C251" s="208"/>
      <c r="D251" s="208"/>
      <c r="E251" s="208"/>
      <c r="F251" s="278"/>
      <c r="G251" s="45" t="s">
        <v>17</v>
      </c>
      <c r="H251" s="383" t="s">
        <v>43</v>
      </c>
      <c r="I251" s="383"/>
    </row>
    <row r="252" spans="2:9" ht="21" x14ac:dyDescent="0.35">
      <c r="B252" s="280" t="s">
        <v>41</v>
      </c>
      <c r="C252" s="280"/>
      <c r="D252" s="280"/>
      <c r="E252" s="280"/>
      <c r="F252" s="281"/>
      <c r="G252" s="60"/>
      <c r="H252" s="282">
        <f>G252*'do aut wyliczen'!$G$3</f>
        <v>0</v>
      </c>
      <c r="I252" s="282"/>
    </row>
    <row r="253" spans="2:9" ht="21" x14ac:dyDescent="0.35">
      <c r="B253" s="280" t="s">
        <v>42</v>
      </c>
      <c r="C253" s="280"/>
      <c r="D253" s="280"/>
      <c r="E253" s="280"/>
      <c r="F253" s="281"/>
      <c r="G253" s="60"/>
      <c r="H253" s="282">
        <f>G253*'do aut wyliczen'!$G$4</f>
        <v>0</v>
      </c>
      <c r="I253" s="282"/>
    </row>
    <row r="254" spans="2:9" ht="21" x14ac:dyDescent="0.35">
      <c r="B254" s="280" t="s">
        <v>239</v>
      </c>
      <c r="C254" s="280"/>
      <c r="D254" s="280"/>
      <c r="E254" s="280"/>
      <c r="F254" s="281"/>
      <c r="G254" s="60"/>
      <c r="H254" s="282">
        <f>G254*'do aut wyliczen'!$G$5</f>
        <v>0</v>
      </c>
      <c r="I254" s="282"/>
    </row>
    <row r="255" spans="2:9" ht="21" x14ac:dyDescent="0.35">
      <c r="B255" s="189" t="s">
        <v>188</v>
      </c>
      <c r="C255" s="190"/>
      <c r="D255" s="190"/>
      <c r="E255" s="190"/>
      <c r="F255" s="191"/>
      <c r="G255" s="60"/>
      <c r="H255" s="374">
        <f>G255*'do aut wyliczen'!$G$6</f>
        <v>0</v>
      </c>
      <c r="I255" s="375"/>
    </row>
    <row r="256" spans="2:9" ht="21" x14ac:dyDescent="0.35">
      <c r="F256" s="46" t="s">
        <v>32</v>
      </c>
      <c r="G256" s="124">
        <f>SUM(G252:G255)</f>
        <v>0</v>
      </c>
      <c r="H256" s="373">
        <f>SUM(H252:I255)</f>
        <v>0</v>
      </c>
      <c r="I256" s="373"/>
    </row>
    <row r="258" spans="2:9" ht="18.75" x14ac:dyDescent="0.3">
      <c r="B258" s="230" t="s">
        <v>89</v>
      </c>
      <c r="C258" s="230"/>
    </row>
    <row r="259" spans="2:9" ht="21" x14ac:dyDescent="0.35">
      <c r="B259" s="208" t="s">
        <v>269</v>
      </c>
      <c r="C259" s="208"/>
      <c r="D259" s="208"/>
      <c r="E259" s="208"/>
      <c r="F259" s="278"/>
      <c r="G259" s="45" t="s">
        <v>17</v>
      </c>
      <c r="H259" s="383" t="s">
        <v>43</v>
      </c>
      <c r="I259" s="383"/>
    </row>
    <row r="260" spans="2:9" ht="21" x14ac:dyDescent="0.35">
      <c r="B260" s="280" t="s">
        <v>41</v>
      </c>
      <c r="C260" s="280"/>
      <c r="D260" s="280"/>
      <c r="E260" s="280"/>
      <c r="F260" s="281"/>
      <c r="G260" s="60"/>
      <c r="H260" s="282">
        <f>G260*'do aut wyliczen'!$G$3</f>
        <v>0</v>
      </c>
      <c r="I260" s="282"/>
    </row>
    <row r="261" spans="2:9" ht="21" x14ac:dyDescent="0.35">
      <c r="B261" s="280" t="s">
        <v>42</v>
      </c>
      <c r="C261" s="280"/>
      <c r="D261" s="280"/>
      <c r="E261" s="280"/>
      <c r="F261" s="281"/>
      <c r="G261" s="60"/>
      <c r="H261" s="282">
        <f>G261*'do aut wyliczen'!$G$4</f>
        <v>0</v>
      </c>
      <c r="I261" s="282"/>
    </row>
    <row r="262" spans="2:9" ht="21" x14ac:dyDescent="0.35">
      <c r="B262" s="280" t="s">
        <v>239</v>
      </c>
      <c r="C262" s="280"/>
      <c r="D262" s="280"/>
      <c r="E262" s="280"/>
      <c r="F262" s="281"/>
      <c r="G262" s="60"/>
      <c r="H262" s="282">
        <f>G262*'do aut wyliczen'!$G$5</f>
        <v>0</v>
      </c>
      <c r="I262" s="282"/>
    </row>
    <row r="263" spans="2:9" ht="21" x14ac:dyDescent="0.35">
      <c r="B263" s="189" t="s">
        <v>188</v>
      </c>
      <c r="C263" s="190"/>
      <c r="D263" s="190"/>
      <c r="E263" s="190"/>
      <c r="F263" s="191"/>
      <c r="G263" s="60"/>
      <c r="H263" s="374">
        <f>G263*'do aut wyliczen'!$G$6</f>
        <v>0</v>
      </c>
      <c r="I263" s="375"/>
    </row>
    <row r="264" spans="2:9" ht="21" x14ac:dyDescent="0.35">
      <c r="F264" s="46" t="s">
        <v>32</v>
      </c>
      <c r="G264" s="124">
        <f>SUM(G260:G263)</f>
        <v>0</v>
      </c>
      <c r="H264" s="373">
        <f>SUM(H260:I263)</f>
        <v>0</v>
      </c>
      <c r="I264" s="373"/>
    </row>
    <row r="266" spans="2:9" ht="18.75" x14ac:dyDescent="0.3">
      <c r="B266" s="230" t="s">
        <v>90</v>
      </c>
      <c r="C266" s="230"/>
    </row>
    <row r="267" spans="2:9" ht="21" x14ac:dyDescent="0.35">
      <c r="B267" s="208" t="s">
        <v>277</v>
      </c>
      <c r="C267" s="208"/>
      <c r="D267" s="208"/>
      <c r="E267" s="208"/>
      <c r="F267" s="278"/>
      <c r="G267" s="45" t="s">
        <v>17</v>
      </c>
      <c r="H267" s="383" t="s">
        <v>43</v>
      </c>
      <c r="I267" s="383"/>
    </row>
    <row r="268" spans="2:9" ht="21" x14ac:dyDescent="0.35">
      <c r="B268" s="280" t="s">
        <v>41</v>
      </c>
      <c r="C268" s="280"/>
      <c r="D268" s="280"/>
      <c r="E268" s="280"/>
      <c r="F268" s="281"/>
      <c r="G268" s="60"/>
      <c r="H268" s="282">
        <f>G268*'do aut wyliczen'!$G$3</f>
        <v>0</v>
      </c>
      <c r="I268" s="282"/>
    </row>
    <row r="269" spans="2:9" ht="21" x14ac:dyDescent="0.35">
      <c r="B269" s="280" t="s">
        <v>42</v>
      </c>
      <c r="C269" s="280"/>
      <c r="D269" s="280"/>
      <c r="E269" s="280"/>
      <c r="F269" s="281"/>
      <c r="G269" s="60"/>
      <c r="H269" s="282">
        <f>G269*'do aut wyliczen'!$G$4</f>
        <v>0</v>
      </c>
      <c r="I269" s="282"/>
    </row>
    <row r="270" spans="2:9" ht="21" x14ac:dyDescent="0.35">
      <c r="B270" s="280" t="s">
        <v>239</v>
      </c>
      <c r="C270" s="280"/>
      <c r="D270" s="280"/>
      <c r="E270" s="280"/>
      <c r="F270" s="281"/>
      <c r="G270" s="60"/>
      <c r="H270" s="282">
        <f>G270*'do aut wyliczen'!$G$5</f>
        <v>0</v>
      </c>
      <c r="I270" s="282"/>
    </row>
    <row r="271" spans="2:9" ht="21" x14ac:dyDescent="0.35">
      <c r="B271" s="376" t="s">
        <v>188</v>
      </c>
      <c r="C271" s="376"/>
      <c r="D271" s="376"/>
      <c r="E271" s="376"/>
      <c r="F271" s="376"/>
      <c r="G271" s="60"/>
      <c r="H271" s="374">
        <f>G271*'do aut wyliczen'!$G$6</f>
        <v>0</v>
      </c>
      <c r="I271" s="375"/>
    </row>
    <row r="272" spans="2:9" ht="21" x14ac:dyDescent="0.35">
      <c r="F272" s="46" t="s">
        <v>32</v>
      </c>
      <c r="G272" s="124">
        <f>SUM(G268:G271)</f>
        <v>0</v>
      </c>
      <c r="H272" s="373">
        <f>SUM(H268:I271)</f>
        <v>0</v>
      </c>
      <c r="I272" s="373"/>
    </row>
    <row r="275" spans="1:7" ht="19.5" thickBot="1" x14ac:dyDescent="0.35">
      <c r="B275" s="230" t="s">
        <v>173</v>
      </c>
      <c r="C275" s="230"/>
    </row>
    <row r="276" spans="1:7" ht="21.75" thickBot="1" x14ac:dyDescent="0.4">
      <c r="B276" s="216" t="s">
        <v>254</v>
      </c>
      <c r="C276" s="217"/>
      <c r="D276" s="218"/>
      <c r="E276" s="218"/>
      <c r="F276" s="218"/>
      <c r="G276" s="219"/>
    </row>
    <row r="277" spans="1:7" ht="21" x14ac:dyDescent="0.25">
      <c r="B277" s="245" t="s">
        <v>18</v>
      </c>
      <c r="C277" s="245"/>
      <c r="D277" s="245"/>
      <c r="E277" s="245"/>
      <c r="F277" s="245"/>
      <c r="G277" s="61" t="s">
        <v>16</v>
      </c>
    </row>
    <row r="278" spans="1:7" ht="21" x14ac:dyDescent="0.35">
      <c r="B278" s="244" t="s">
        <v>83</v>
      </c>
      <c r="C278" s="244"/>
      <c r="D278" s="244"/>
      <c r="E278" s="244"/>
      <c r="F278" s="244"/>
      <c r="G278" s="62"/>
    </row>
    <row r="279" spans="1:7" ht="21" x14ac:dyDescent="0.35">
      <c r="B279" s="244" t="s">
        <v>238</v>
      </c>
      <c r="C279" s="244"/>
      <c r="D279" s="244"/>
      <c r="E279" s="244"/>
      <c r="F279" s="244"/>
      <c r="G279" s="62"/>
    </row>
    <row r="280" spans="1:7" ht="21" x14ac:dyDescent="0.35">
      <c r="B280" s="241" t="s">
        <v>91</v>
      </c>
      <c r="C280" s="242"/>
      <c r="D280" s="242"/>
      <c r="E280" s="242"/>
      <c r="F280" s="243"/>
      <c r="G280" s="62"/>
    </row>
    <row r="281" spans="1:7" ht="21" x14ac:dyDescent="0.35">
      <c r="B281" s="241" t="s">
        <v>92</v>
      </c>
      <c r="C281" s="242"/>
      <c r="D281" s="242"/>
      <c r="E281" s="242"/>
      <c r="F281" s="243"/>
      <c r="G281" s="125">
        <f>SUM(G282:G287)</f>
        <v>0</v>
      </c>
    </row>
    <row r="282" spans="1:7" ht="21.75" thickBot="1" x14ac:dyDescent="0.4">
      <c r="A282" s="63"/>
      <c r="B282" s="241" t="s">
        <v>93</v>
      </c>
      <c r="C282" s="242"/>
      <c r="D282" s="242"/>
      <c r="E282" s="242"/>
      <c r="F282" s="243"/>
      <c r="G282" s="62"/>
    </row>
    <row r="283" spans="1:7" ht="21.75" hidden="1" thickTop="1" x14ac:dyDescent="0.35">
      <c r="B283" s="241" t="s">
        <v>93</v>
      </c>
      <c r="C283" s="242"/>
      <c r="D283" s="242"/>
      <c r="E283" s="242"/>
      <c r="F283" s="243"/>
      <c r="G283" s="62"/>
    </row>
    <row r="284" spans="1:7" ht="21" hidden="1" x14ac:dyDescent="0.35">
      <c r="B284" s="241" t="s">
        <v>93</v>
      </c>
      <c r="C284" s="242"/>
      <c r="D284" s="242"/>
      <c r="E284" s="242"/>
      <c r="F284" s="243"/>
      <c r="G284" s="62"/>
    </row>
    <row r="285" spans="1:7" ht="21" hidden="1" x14ac:dyDescent="0.35">
      <c r="B285" s="241" t="s">
        <v>93</v>
      </c>
      <c r="C285" s="242"/>
      <c r="D285" s="242"/>
      <c r="E285" s="242"/>
      <c r="F285" s="243"/>
      <c r="G285" s="62"/>
    </row>
    <row r="286" spans="1:7" ht="21" hidden="1" x14ac:dyDescent="0.35">
      <c r="B286" s="241" t="s">
        <v>93</v>
      </c>
      <c r="C286" s="242"/>
      <c r="D286" s="242"/>
      <c r="E286" s="242"/>
      <c r="F286" s="243"/>
      <c r="G286" s="62"/>
    </row>
    <row r="287" spans="1:7" ht="21" hidden="1" x14ac:dyDescent="0.35">
      <c r="B287" s="244" t="s">
        <v>93</v>
      </c>
      <c r="C287" s="244"/>
      <c r="D287" s="244"/>
      <c r="E287" s="244"/>
      <c r="F287" s="244"/>
      <c r="G287" s="62"/>
    </row>
    <row r="288" spans="1:7" ht="21.75" thickTop="1" x14ac:dyDescent="0.35">
      <c r="B288" s="64"/>
      <c r="C288" s="64"/>
      <c r="D288" s="64"/>
      <c r="E288" s="64"/>
      <c r="F288" s="44" t="s">
        <v>32</v>
      </c>
      <c r="G288" s="126">
        <f>SUM(G278:G281)</f>
        <v>0</v>
      </c>
    </row>
    <row r="291" spans="1:7" ht="12" customHeight="1" x14ac:dyDescent="0.25"/>
    <row r="292" spans="1:7" ht="12" customHeight="1" x14ac:dyDescent="0.25"/>
    <row r="293" spans="1:7" ht="17.25" customHeight="1" x14ac:dyDescent="0.25"/>
    <row r="294" spans="1:7" ht="17.25" customHeight="1" thickBot="1" x14ac:dyDescent="0.35">
      <c r="B294" s="230" t="s">
        <v>177</v>
      </c>
      <c r="C294" s="230"/>
    </row>
    <row r="295" spans="1:7" ht="24" customHeight="1" thickBot="1" x14ac:dyDescent="0.4">
      <c r="B295" s="216" t="s">
        <v>260</v>
      </c>
      <c r="C295" s="217"/>
      <c r="D295" s="218"/>
      <c r="E295" s="218"/>
      <c r="F295" s="218"/>
      <c r="G295" s="219"/>
    </row>
    <row r="296" spans="1:7" ht="21.75" customHeight="1" x14ac:dyDescent="0.25">
      <c r="B296" s="245" t="s">
        <v>18</v>
      </c>
      <c r="C296" s="245"/>
      <c r="D296" s="245"/>
      <c r="E296" s="245"/>
      <c r="F296" s="245"/>
      <c r="G296" s="61" t="s">
        <v>16</v>
      </c>
    </row>
    <row r="297" spans="1:7" ht="17.25" customHeight="1" x14ac:dyDescent="0.35">
      <c r="B297" s="244" t="s">
        <v>83</v>
      </c>
      <c r="C297" s="244"/>
      <c r="D297" s="244"/>
      <c r="E297" s="244"/>
      <c r="F297" s="244"/>
      <c r="G297" s="62"/>
    </row>
    <row r="298" spans="1:7" ht="17.25" customHeight="1" x14ac:dyDescent="0.35">
      <c r="B298" s="244" t="s">
        <v>238</v>
      </c>
      <c r="C298" s="244"/>
      <c r="D298" s="244"/>
      <c r="E298" s="244"/>
      <c r="F298" s="244"/>
      <c r="G298" s="62"/>
    </row>
    <row r="299" spans="1:7" ht="17.25" customHeight="1" x14ac:dyDescent="0.35">
      <c r="B299" s="241" t="s">
        <v>91</v>
      </c>
      <c r="C299" s="242"/>
      <c r="D299" s="242"/>
      <c r="E299" s="242"/>
      <c r="F299" s="243"/>
      <c r="G299" s="62"/>
    </row>
    <row r="300" spans="1:7" ht="17.25" customHeight="1" x14ac:dyDescent="0.35">
      <c r="B300" s="241" t="s">
        <v>92</v>
      </c>
      <c r="C300" s="242"/>
      <c r="D300" s="242"/>
      <c r="E300" s="242"/>
      <c r="F300" s="243"/>
      <c r="G300" s="125">
        <f>SUM(G301:G306)</f>
        <v>0</v>
      </c>
    </row>
    <row r="301" spans="1:7" ht="17.25" customHeight="1" thickBot="1" x14ac:dyDescent="0.4">
      <c r="A301" s="63"/>
      <c r="B301" s="241" t="s">
        <v>93</v>
      </c>
      <c r="C301" s="242"/>
      <c r="D301" s="242"/>
      <c r="E301" s="242"/>
      <c r="F301" s="243"/>
      <c r="G301" s="62"/>
    </row>
    <row r="302" spans="1:7" ht="17.25" hidden="1" customHeight="1" thickTop="1" x14ac:dyDescent="0.35">
      <c r="B302" s="241" t="s">
        <v>93</v>
      </c>
      <c r="C302" s="242"/>
      <c r="D302" s="242"/>
      <c r="E302" s="242"/>
      <c r="F302" s="243"/>
      <c r="G302" s="62"/>
    </row>
    <row r="303" spans="1:7" ht="17.25" hidden="1" customHeight="1" x14ac:dyDescent="0.35">
      <c r="B303" s="241" t="s">
        <v>93</v>
      </c>
      <c r="C303" s="242"/>
      <c r="D303" s="242"/>
      <c r="E303" s="242"/>
      <c r="F303" s="243"/>
      <c r="G303" s="62"/>
    </row>
    <row r="304" spans="1:7" ht="17.25" hidden="1" customHeight="1" x14ac:dyDescent="0.35">
      <c r="B304" s="241" t="s">
        <v>93</v>
      </c>
      <c r="C304" s="242"/>
      <c r="D304" s="242"/>
      <c r="E304" s="242"/>
      <c r="F304" s="243"/>
      <c r="G304" s="62"/>
    </row>
    <row r="305" spans="1:7" ht="17.25" hidden="1" customHeight="1" x14ac:dyDescent="0.35">
      <c r="B305" s="241" t="s">
        <v>93</v>
      </c>
      <c r="C305" s="242"/>
      <c r="D305" s="242"/>
      <c r="E305" s="242"/>
      <c r="F305" s="243"/>
      <c r="G305" s="62"/>
    </row>
    <row r="306" spans="1:7" ht="17.25" hidden="1" customHeight="1" x14ac:dyDescent="0.35">
      <c r="B306" s="244" t="s">
        <v>93</v>
      </c>
      <c r="C306" s="244"/>
      <c r="D306" s="244"/>
      <c r="E306" s="244"/>
      <c r="F306" s="244"/>
      <c r="G306" s="62"/>
    </row>
    <row r="307" spans="1:7" ht="17.25" customHeight="1" thickTop="1" x14ac:dyDescent="0.35">
      <c r="B307" s="64"/>
      <c r="C307" s="64"/>
      <c r="D307" s="64"/>
      <c r="E307" s="64"/>
      <c r="F307" s="44" t="s">
        <v>32</v>
      </c>
      <c r="G307" s="126">
        <f>SUM(G297:G300)</f>
        <v>0</v>
      </c>
    </row>
    <row r="308" spans="1:7" ht="17.25" customHeight="1" x14ac:dyDescent="0.25"/>
    <row r="309" spans="1:7" ht="17.25" customHeight="1" thickBot="1" x14ac:dyDescent="0.35">
      <c r="B309" s="230" t="s">
        <v>176</v>
      </c>
      <c r="C309" s="230"/>
    </row>
    <row r="310" spans="1:7" ht="17.25" customHeight="1" thickBot="1" x14ac:dyDescent="0.4">
      <c r="B310" s="216" t="s">
        <v>265</v>
      </c>
      <c r="C310" s="217"/>
      <c r="D310" s="218"/>
      <c r="E310" s="218"/>
      <c r="F310" s="218"/>
      <c r="G310" s="219"/>
    </row>
    <row r="311" spans="1:7" ht="17.25" customHeight="1" x14ac:dyDescent="0.25">
      <c r="B311" s="245" t="s">
        <v>18</v>
      </c>
      <c r="C311" s="245"/>
      <c r="D311" s="245"/>
      <c r="E311" s="245"/>
      <c r="F311" s="245"/>
      <c r="G311" s="61" t="s">
        <v>16</v>
      </c>
    </row>
    <row r="312" spans="1:7" ht="17.25" customHeight="1" x14ac:dyDescent="0.35">
      <c r="B312" s="244" t="s">
        <v>83</v>
      </c>
      <c r="C312" s="244"/>
      <c r="D312" s="244"/>
      <c r="E312" s="244"/>
      <c r="F312" s="244"/>
      <c r="G312" s="62"/>
    </row>
    <row r="313" spans="1:7" ht="17.25" customHeight="1" x14ac:dyDescent="0.35">
      <c r="B313" s="244" t="s">
        <v>238</v>
      </c>
      <c r="C313" s="244"/>
      <c r="D313" s="244"/>
      <c r="E313" s="244"/>
      <c r="F313" s="244"/>
      <c r="G313" s="62"/>
    </row>
    <row r="314" spans="1:7" ht="17.25" customHeight="1" x14ac:dyDescent="0.35">
      <c r="B314" s="241" t="s">
        <v>91</v>
      </c>
      <c r="C314" s="242"/>
      <c r="D314" s="242"/>
      <c r="E314" s="242"/>
      <c r="F314" s="243"/>
      <c r="G314" s="62"/>
    </row>
    <row r="315" spans="1:7" ht="17.25" customHeight="1" x14ac:dyDescent="0.35">
      <c r="B315" s="241" t="s">
        <v>92</v>
      </c>
      <c r="C315" s="242"/>
      <c r="D315" s="242"/>
      <c r="E315" s="242"/>
      <c r="F315" s="243"/>
      <c r="G315" s="125">
        <f>SUM(G316:G321)</f>
        <v>0</v>
      </c>
    </row>
    <row r="316" spans="1:7" ht="17.25" customHeight="1" thickBot="1" x14ac:dyDescent="0.4">
      <c r="A316" s="63"/>
      <c r="B316" s="241" t="s">
        <v>93</v>
      </c>
      <c r="C316" s="242"/>
      <c r="D316" s="242"/>
      <c r="E316" s="242"/>
      <c r="F316" s="243"/>
      <c r="G316" s="62">
        <v>0</v>
      </c>
    </row>
    <row r="317" spans="1:7" ht="17.25" hidden="1" customHeight="1" thickTop="1" x14ac:dyDescent="0.35">
      <c r="B317" s="241" t="s">
        <v>93</v>
      </c>
      <c r="C317" s="242"/>
      <c r="D317" s="242"/>
      <c r="E317" s="242"/>
      <c r="F317" s="243"/>
      <c r="G317" s="62"/>
    </row>
    <row r="318" spans="1:7" ht="17.25" hidden="1" customHeight="1" x14ac:dyDescent="0.35">
      <c r="B318" s="241" t="s">
        <v>93</v>
      </c>
      <c r="C318" s="242"/>
      <c r="D318" s="242"/>
      <c r="E318" s="242"/>
      <c r="F318" s="243"/>
      <c r="G318" s="62"/>
    </row>
    <row r="319" spans="1:7" ht="17.25" hidden="1" customHeight="1" x14ac:dyDescent="0.35">
      <c r="B319" s="241" t="s">
        <v>93</v>
      </c>
      <c r="C319" s="242"/>
      <c r="D319" s="242"/>
      <c r="E319" s="242"/>
      <c r="F319" s="243"/>
      <c r="G319" s="62"/>
    </row>
    <row r="320" spans="1:7" ht="17.25" hidden="1" customHeight="1" x14ac:dyDescent="0.35">
      <c r="B320" s="241" t="s">
        <v>93</v>
      </c>
      <c r="C320" s="242"/>
      <c r="D320" s="242"/>
      <c r="E320" s="242"/>
      <c r="F320" s="243"/>
      <c r="G320" s="62"/>
    </row>
    <row r="321" spans="1:7" ht="17.25" hidden="1" customHeight="1" x14ac:dyDescent="0.35">
      <c r="B321" s="244" t="s">
        <v>93</v>
      </c>
      <c r="C321" s="244"/>
      <c r="D321" s="244"/>
      <c r="E321" s="244"/>
      <c r="F321" s="244"/>
      <c r="G321" s="62"/>
    </row>
    <row r="322" spans="1:7" ht="17.25" customHeight="1" thickTop="1" x14ac:dyDescent="0.35">
      <c r="B322" s="64"/>
      <c r="C322" s="64"/>
      <c r="D322" s="64"/>
      <c r="E322" s="64"/>
      <c r="F322" s="44" t="s">
        <v>32</v>
      </c>
      <c r="G322" s="126">
        <f>SUM(G312:G315)</f>
        <v>0</v>
      </c>
    </row>
    <row r="323" spans="1:7" ht="17.25" customHeight="1" x14ac:dyDescent="0.25"/>
    <row r="324" spans="1:7" ht="17.25" customHeight="1" thickBot="1" x14ac:dyDescent="0.35">
      <c r="B324" s="230" t="s">
        <v>175</v>
      </c>
      <c r="C324" s="230"/>
    </row>
    <row r="325" spans="1:7" ht="17.25" customHeight="1" thickBot="1" x14ac:dyDescent="0.4">
      <c r="B325" s="216" t="s">
        <v>270</v>
      </c>
      <c r="C325" s="217"/>
      <c r="D325" s="218"/>
      <c r="E325" s="218"/>
      <c r="F325" s="218"/>
      <c r="G325" s="219"/>
    </row>
    <row r="326" spans="1:7" ht="17.25" customHeight="1" x14ac:dyDescent="0.25">
      <c r="B326" s="245" t="s">
        <v>18</v>
      </c>
      <c r="C326" s="245"/>
      <c r="D326" s="245"/>
      <c r="E326" s="245"/>
      <c r="F326" s="245"/>
      <c r="G326" s="61" t="s">
        <v>16</v>
      </c>
    </row>
    <row r="327" spans="1:7" ht="17.25" customHeight="1" x14ac:dyDescent="0.35">
      <c r="B327" s="244" t="s">
        <v>83</v>
      </c>
      <c r="C327" s="244"/>
      <c r="D327" s="244"/>
      <c r="E327" s="244"/>
      <c r="F327" s="244"/>
      <c r="G327" s="62"/>
    </row>
    <row r="328" spans="1:7" ht="17.25" customHeight="1" x14ac:dyDescent="0.35">
      <c r="B328" s="244" t="s">
        <v>238</v>
      </c>
      <c r="C328" s="244"/>
      <c r="D328" s="244"/>
      <c r="E328" s="244"/>
      <c r="F328" s="244"/>
      <c r="G328" s="62"/>
    </row>
    <row r="329" spans="1:7" ht="17.25" customHeight="1" x14ac:dyDescent="0.35">
      <c r="B329" s="241" t="s">
        <v>91</v>
      </c>
      <c r="C329" s="242"/>
      <c r="D329" s="242"/>
      <c r="E329" s="242"/>
      <c r="F329" s="243"/>
      <c r="G329" s="62"/>
    </row>
    <row r="330" spans="1:7" ht="17.25" customHeight="1" x14ac:dyDescent="0.35">
      <c r="B330" s="241" t="s">
        <v>92</v>
      </c>
      <c r="C330" s="242"/>
      <c r="D330" s="242"/>
      <c r="E330" s="242"/>
      <c r="F330" s="243"/>
      <c r="G330" s="125">
        <f>SUM(G331:G336)</f>
        <v>0</v>
      </c>
    </row>
    <row r="331" spans="1:7" ht="17.25" customHeight="1" thickBot="1" x14ac:dyDescent="0.4">
      <c r="A331" s="63"/>
      <c r="B331" s="241" t="s">
        <v>93</v>
      </c>
      <c r="C331" s="242"/>
      <c r="D331" s="242"/>
      <c r="E331" s="242"/>
      <c r="F331" s="243"/>
      <c r="G331" s="62"/>
    </row>
    <row r="332" spans="1:7" ht="17.25" hidden="1" customHeight="1" thickTop="1" x14ac:dyDescent="0.35">
      <c r="B332" s="241" t="s">
        <v>93</v>
      </c>
      <c r="C332" s="242"/>
      <c r="D332" s="242"/>
      <c r="E332" s="242"/>
      <c r="F332" s="243"/>
      <c r="G332" s="62"/>
    </row>
    <row r="333" spans="1:7" ht="17.25" hidden="1" customHeight="1" x14ac:dyDescent="0.35">
      <c r="B333" s="241" t="s">
        <v>93</v>
      </c>
      <c r="C333" s="242"/>
      <c r="D333" s="242"/>
      <c r="E333" s="242"/>
      <c r="F333" s="243"/>
      <c r="G333" s="62"/>
    </row>
    <row r="334" spans="1:7" ht="17.25" hidden="1" customHeight="1" x14ac:dyDescent="0.35">
      <c r="B334" s="241" t="s">
        <v>93</v>
      </c>
      <c r="C334" s="242"/>
      <c r="D334" s="242"/>
      <c r="E334" s="242"/>
      <c r="F334" s="243"/>
      <c r="G334" s="62"/>
    </row>
    <row r="335" spans="1:7" ht="17.25" hidden="1" customHeight="1" x14ac:dyDescent="0.35">
      <c r="B335" s="241" t="s">
        <v>93</v>
      </c>
      <c r="C335" s="242"/>
      <c r="D335" s="242"/>
      <c r="E335" s="242"/>
      <c r="F335" s="243"/>
      <c r="G335" s="62"/>
    </row>
    <row r="336" spans="1:7" ht="17.25" hidden="1" customHeight="1" x14ac:dyDescent="0.35">
      <c r="B336" s="244" t="s">
        <v>93</v>
      </c>
      <c r="C336" s="244"/>
      <c r="D336" s="244"/>
      <c r="E336" s="244"/>
      <c r="F336" s="244"/>
      <c r="G336" s="62"/>
    </row>
    <row r="337" spans="1:7" ht="17.25" customHeight="1" thickTop="1" x14ac:dyDescent="0.35">
      <c r="B337" s="64"/>
      <c r="C337" s="64"/>
      <c r="D337" s="64"/>
      <c r="E337" s="64"/>
      <c r="F337" s="44" t="s">
        <v>32</v>
      </c>
      <c r="G337" s="126">
        <f>SUM(G327:G330)</f>
        <v>0</v>
      </c>
    </row>
    <row r="338" spans="1:7" ht="17.25" customHeight="1" x14ac:dyDescent="0.25"/>
    <row r="339" spans="1:7" ht="17.25" customHeight="1" thickBot="1" x14ac:dyDescent="0.35">
      <c r="B339" s="230" t="s">
        <v>174</v>
      </c>
      <c r="C339" s="230"/>
    </row>
    <row r="340" spans="1:7" ht="17.25" customHeight="1" thickBot="1" x14ac:dyDescent="0.4">
      <c r="B340" s="216" t="s">
        <v>279</v>
      </c>
      <c r="C340" s="217"/>
      <c r="D340" s="218"/>
      <c r="E340" s="218"/>
      <c r="F340" s="218"/>
      <c r="G340" s="219"/>
    </row>
    <row r="341" spans="1:7" ht="17.25" customHeight="1" x14ac:dyDescent="0.25">
      <c r="B341" s="245" t="s">
        <v>18</v>
      </c>
      <c r="C341" s="245"/>
      <c r="D341" s="245"/>
      <c r="E341" s="245"/>
      <c r="F341" s="245"/>
      <c r="G341" s="61" t="s">
        <v>16</v>
      </c>
    </row>
    <row r="342" spans="1:7" ht="17.25" customHeight="1" x14ac:dyDescent="0.35">
      <c r="B342" s="244" t="s">
        <v>83</v>
      </c>
      <c r="C342" s="244"/>
      <c r="D342" s="244"/>
      <c r="E342" s="244"/>
      <c r="F342" s="244"/>
      <c r="G342" s="62"/>
    </row>
    <row r="343" spans="1:7" ht="17.25" customHeight="1" x14ac:dyDescent="0.35">
      <c r="B343" s="244" t="s">
        <v>238</v>
      </c>
      <c r="C343" s="244"/>
      <c r="D343" s="244"/>
      <c r="E343" s="244"/>
      <c r="F343" s="244"/>
      <c r="G343" s="62"/>
    </row>
    <row r="344" spans="1:7" ht="17.25" customHeight="1" x14ac:dyDescent="0.35">
      <c r="B344" s="241" t="s">
        <v>91</v>
      </c>
      <c r="C344" s="242"/>
      <c r="D344" s="242"/>
      <c r="E344" s="242"/>
      <c r="F344" s="243"/>
      <c r="G344" s="62"/>
    </row>
    <row r="345" spans="1:7" ht="17.25" customHeight="1" x14ac:dyDescent="0.35">
      <c r="B345" s="241" t="s">
        <v>92</v>
      </c>
      <c r="C345" s="242"/>
      <c r="D345" s="242"/>
      <c r="E345" s="242"/>
      <c r="F345" s="243"/>
      <c r="G345" s="125">
        <f>SUM(G346:G351)</f>
        <v>0</v>
      </c>
    </row>
    <row r="346" spans="1:7" ht="17.25" customHeight="1" thickBot="1" x14ac:dyDescent="0.4">
      <c r="A346" s="63"/>
      <c r="B346" s="241" t="s">
        <v>93</v>
      </c>
      <c r="C346" s="242"/>
      <c r="D346" s="242"/>
      <c r="E346" s="242"/>
      <c r="F346" s="243"/>
      <c r="G346" s="62"/>
    </row>
    <row r="347" spans="1:7" ht="17.25" hidden="1" customHeight="1" thickTop="1" x14ac:dyDescent="0.35">
      <c r="B347" s="241" t="s">
        <v>93</v>
      </c>
      <c r="C347" s="242"/>
      <c r="D347" s="242"/>
      <c r="E347" s="242"/>
      <c r="F347" s="243"/>
      <c r="G347" s="62"/>
    </row>
    <row r="348" spans="1:7" ht="17.25" hidden="1" customHeight="1" x14ac:dyDescent="0.35">
      <c r="B348" s="241" t="s">
        <v>93</v>
      </c>
      <c r="C348" s="242"/>
      <c r="D348" s="242"/>
      <c r="E348" s="242"/>
      <c r="F348" s="243"/>
      <c r="G348" s="62"/>
    </row>
    <row r="349" spans="1:7" ht="17.25" hidden="1" customHeight="1" x14ac:dyDescent="0.35">
      <c r="B349" s="241" t="s">
        <v>93</v>
      </c>
      <c r="C349" s="242"/>
      <c r="D349" s="242"/>
      <c r="E349" s="242"/>
      <c r="F349" s="243"/>
      <c r="G349" s="62"/>
    </row>
    <row r="350" spans="1:7" ht="17.25" hidden="1" customHeight="1" x14ac:dyDescent="0.35">
      <c r="B350" s="241" t="s">
        <v>93</v>
      </c>
      <c r="C350" s="242"/>
      <c r="D350" s="242"/>
      <c r="E350" s="242"/>
      <c r="F350" s="243"/>
      <c r="G350" s="62"/>
    </row>
    <row r="351" spans="1:7" ht="17.25" hidden="1" customHeight="1" x14ac:dyDescent="0.35">
      <c r="B351" s="244" t="s">
        <v>93</v>
      </c>
      <c r="C351" s="244"/>
      <c r="D351" s="244"/>
      <c r="E351" s="244"/>
      <c r="F351" s="244"/>
      <c r="G351" s="62"/>
    </row>
    <row r="352" spans="1:7" ht="17.25" customHeight="1" thickTop="1" x14ac:dyDescent="0.35">
      <c r="B352" s="64"/>
      <c r="C352" s="64"/>
      <c r="D352" s="64"/>
      <c r="E352" s="64"/>
      <c r="F352" s="44" t="s">
        <v>32</v>
      </c>
      <c r="G352" s="126">
        <f>SUM(G342:G345)</f>
        <v>0</v>
      </c>
    </row>
    <row r="353" spans="1:14" ht="17.25" customHeight="1" x14ac:dyDescent="0.25"/>
    <row r="354" spans="1:14" ht="16.5" customHeight="1" x14ac:dyDescent="0.25"/>
    <row r="355" spans="1:14" ht="18.75" x14ac:dyDescent="0.3">
      <c r="B355" s="269" t="s">
        <v>94</v>
      </c>
      <c r="C355" s="269"/>
    </row>
    <row r="356" spans="1:14" ht="32.25" customHeight="1" x14ac:dyDescent="0.25">
      <c r="B356" s="273" t="s">
        <v>255</v>
      </c>
      <c r="C356" s="273"/>
      <c r="D356" s="273"/>
      <c r="E356" s="273"/>
      <c r="F356" s="273"/>
      <c r="G356" s="273"/>
      <c r="K356" s="389"/>
      <c r="L356" s="389"/>
    </row>
    <row r="357" spans="1:14" ht="42" customHeight="1" x14ac:dyDescent="0.25">
      <c r="B357" s="61" t="s">
        <v>13</v>
      </c>
      <c r="C357" s="278" t="s">
        <v>44</v>
      </c>
      <c r="D357" s="388"/>
      <c r="E357" s="388"/>
      <c r="F357" s="388"/>
      <c r="G357" s="279"/>
      <c r="H357" s="65" t="s">
        <v>78</v>
      </c>
      <c r="I357" s="45" t="s">
        <v>35</v>
      </c>
      <c r="J357" s="45" t="s">
        <v>45</v>
      </c>
      <c r="K357" s="278" t="s">
        <v>46</v>
      </c>
      <c r="L357" s="279"/>
      <c r="M357" s="278" t="s">
        <v>43</v>
      </c>
      <c r="N357" s="279"/>
    </row>
    <row r="358" spans="1:14" ht="21" x14ac:dyDescent="0.35">
      <c r="B358" s="54" t="s">
        <v>5</v>
      </c>
      <c r="C358" s="265"/>
      <c r="D358" s="266"/>
      <c r="E358" s="266"/>
      <c r="F358" s="266"/>
      <c r="G358" s="267"/>
      <c r="H358" s="66"/>
      <c r="I358" s="66"/>
      <c r="J358" s="67"/>
      <c r="K358" s="193"/>
      <c r="L358" s="194"/>
      <c r="M358" s="276">
        <f>H358*(IF(K358="spotkanie informacyjne",'do aut wyliczen'!$G$8,IF(K358="szkolenie",'do aut wyliczen'!$G$10,IF(K358="szkolenie z ekspertem",'do aut wyliczen'!$G$11,IF(K358="spotkanie informacyjne w szkole ponadgimnazjalnej lub uczelni",'do aut wyliczen'!$G$9)))))</f>
        <v>0</v>
      </c>
      <c r="N358" s="277"/>
    </row>
    <row r="359" spans="1:14" ht="21" x14ac:dyDescent="0.35">
      <c r="B359" s="54" t="s">
        <v>6</v>
      </c>
      <c r="C359" s="265"/>
      <c r="D359" s="266"/>
      <c r="E359" s="266"/>
      <c r="F359" s="266"/>
      <c r="G359" s="267"/>
      <c r="H359" s="66"/>
      <c r="I359" s="66"/>
      <c r="J359" s="67"/>
      <c r="K359" s="193"/>
      <c r="L359" s="194"/>
      <c r="M359" s="276">
        <f>H359*(IF(K359="spotkanie informacyjne",'do aut wyliczen'!$G$8,IF(K359="szkolenie",'do aut wyliczen'!$G$10,IF(K359="szkolenie z ekspertem",'do aut wyliczen'!$G$11,IF(K359="spotkanie informacyjne w szkole ponadgimnazjalnej lub uczelni",'do aut wyliczen'!$G$9)))))</f>
        <v>0</v>
      </c>
      <c r="N359" s="277"/>
    </row>
    <row r="360" spans="1:14" ht="21" x14ac:dyDescent="0.35">
      <c r="B360" s="54" t="s">
        <v>9</v>
      </c>
      <c r="C360" s="265"/>
      <c r="D360" s="266"/>
      <c r="E360" s="266"/>
      <c r="F360" s="266"/>
      <c r="G360" s="267"/>
      <c r="H360" s="66"/>
      <c r="I360" s="66"/>
      <c r="J360" s="67"/>
      <c r="K360" s="193"/>
      <c r="L360" s="194"/>
      <c r="M360" s="276">
        <f>H360*(IF(K360="spotkanie informacyjne",'do aut wyliczen'!$G$8,IF(K360="szkolenie",'do aut wyliczen'!$G$10,IF(K360="szkolenie z ekspertem",'do aut wyliczen'!$G$11,IF(K360="spotkanie informacyjne w szkole ponadgimnazjalnej lub uczelni",'do aut wyliczen'!$G$9)))))</f>
        <v>0</v>
      </c>
      <c r="N360" s="277"/>
    </row>
    <row r="361" spans="1:14" ht="21" x14ac:dyDescent="0.35">
      <c r="B361" s="54" t="s">
        <v>10</v>
      </c>
      <c r="C361" s="265"/>
      <c r="D361" s="266"/>
      <c r="E361" s="266"/>
      <c r="F361" s="266"/>
      <c r="G361" s="267"/>
      <c r="H361" s="66"/>
      <c r="I361" s="66"/>
      <c r="J361" s="67"/>
      <c r="K361" s="193"/>
      <c r="L361" s="194"/>
      <c r="M361" s="276">
        <f>H361*(IF(K361="spotkanie informacyjne",'do aut wyliczen'!$G$8,IF(K361="szkolenie",'do aut wyliczen'!$G$10,IF(K361="szkolenie z ekspertem",'do aut wyliczen'!$G$11,IF(K361="spotkanie informacyjne w szkole ponadgimnazjalnej lub uczelni",'do aut wyliczen'!$G$9)))))</f>
        <v>0</v>
      </c>
      <c r="N361" s="277"/>
    </row>
    <row r="362" spans="1:14" ht="21.75" thickBot="1" x14ac:dyDescent="0.4">
      <c r="A362" s="40"/>
      <c r="B362" s="68" t="s">
        <v>11</v>
      </c>
      <c r="C362" s="265"/>
      <c r="D362" s="266"/>
      <c r="E362" s="266"/>
      <c r="F362" s="266"/>
      <c r="G362" s="267"/>
      <c r="H362" s="66"/>
      <c r="I362" s="66"/>
      <c r="J362" s="67"/>
      <c r="K362" s="193"/>
      <c r="L362" s="194"/>
      <c r="M362" s="276">
        <f>H362*(IF(K362="spotkanie informacyjne",'do aut wyliczen'!$G$8,IF(K362="szkolenie",'do aut wyliczen'!$G$10,IF(K362="szkolenie z ekspertem",'do aut wyliczen'!$G$11,IF(K362="spotkanie informacyjne w szkole ponadgimnazjalnej lub uczelni",'do aut wyliczen'!$G$9)))))</f>
        <v>0</v>
      </c>
      <c r="N362" s="277"/>
    </row>
    <row r="363" spans="1:14" ht="21.75" hidden="1" thickTop="1" x14ac:dyDescent="0.35">
      <c r="B363" s="69" t="s">
        <v>23</v>
      </c>
      <c r="C363" s="265"/>
      <c r="D363" s="266"/>
      <c r="E363" s="266"/>
      <c r="F363" s="266"/>
      <c r="G363" s="267"/>
      <c r="H363" s="66"/>
      <c r="I363" s="66"/>
      <c r="J363" s="67"/>
      <c r="K363" s="193"/>
      <c r="L363" s="194"/>
      <c r="M363" s="276">
        <f>H363*(IF(K363="spotkanie informacyjne",'do aut wyliczen'!$G$8,IF(K363="szkolenie",'do aut wyliczen'!$G$10,IF(K363="szkolenie z ekspertem",'do aut wyliczen'!$G$11,IF(K363="spotkanie informacyjne w szkole ponadgimnazjalnej lub uczelni",'do aut wyliczen'!$G$9)))))</f>
        <v>0</v>
      </c>
      <c r="N363" s="277"/>
    </row>
    <row r="364" spans="1:14" ht="21" hidden="1" x14ac:dyDescent="0.35">
      <c r="B364" s="54" t="s">
        <v>25</v>
      </c>
      <c r="C364" s="265"/>
      <c r="D364" s="266"/>
      <c r="E364" s="266"/>
      <c r="F364" s="266"/>
      <c r="G364" s="267"/>
      <c r="H364" s="66"/>
      <c r="I364" s="66"/>
      <c r="J364" s="67"/>
      <c r="K364" s="193"/>
      <c r="L364" s="194"/>
      <c r="M364" s="276">
        <f>H364*(IF(K364="spotkanie informacyjne",'do aut wyliczen'!$G$8,IF(K364="szkolenie",'do aut wyliczen'!$G$10,IF(K364="szkolenie z ekspertem",'do aut wyliczen'!$G$11,IF(K364="spotkanie informacyjne w szkole ponadgimnazjalnej lub uczelni",'do aut wyliczen'!$G$9)))))</f>
        <v>0</v>
      </c>
      <c r="N364" s="277"/>
    </row>
    <row r="365" spans="1:14" ht="21" hidden="1" x14ac:dyDescent="0.35">
      <c r="B365" s="54" t="s">
        <v>29</v>
      </c>
      <c r="C365" s="265"/>
      <c r="D365" s="266"/>
      <c r="E365" s="266"/>
      <c r="F365" s="266"/>
      <c r="G365" s="267"/>
      <c r="H365" s="66"/>
      <c r="I365" s="66"/>
      <c r="J365" s="67"/>
      <c r="K365" s="193"/>
      <c r="L365" s="194"/>
      <c r="M365" s="276">
        <f>H365*(IF(K365="spotkanie informacyjne",'do aut wyliczen'!$G$8,IF(K365="szkolenie",'do aut wyliczen'!$G$10,IF(K365="szkolenie z ekspertem",'do aut wyliczen'!$G$11,IF(K365="spotkanie informacyjne w szkole ponadgimnazjalnej lub uczelni",'do aut wyliczen'!$G$9)))))</f>
        <v>0</v>
      </c>
      <c r="N365" s="277"/>
    </row>
    <row r="366" spans="1:14" ht="21" hidden="1" x14ac:dyDescent="0.35">
      <c r="B366" s="54" t="s">
        <v>30</v>
      </c>
      <c r="C366" s="265"/>
      <c r="D366" s="266"/>
      <c r="E366" s="266"/>
      <c r="F366" s="266"/>
      <c r="G366" s="267"/>
      <c r="H366" s="66"/>
      <c r="I366" s="66"/>
      <c r="J366" s="67"/>
      <c r="K366" s="193"/>
      <c r="L366" s="194"/>
      <c r="M366" s="276">
        <f>H366*(IF(K366="spotkanie informacyjne",'do aut wyliczen'!$G$8,IF(K366="szkolenie",'do aut wyliczen'!$G$10,IF(K366="szkolenie z ekspertem",'do aut wyliczen'!$G$11,IF(K366="spotkanie informacyjne w szkole ponadgimnazjalnej lub uczelni",'do aut wyliczen'!$G$9)))))</f>
        <v>0</v>
      </c>
      <c r="N366" s="277"/>
    </row>
    <row r="367" spans="1:14" ht="21" hidden="1" x14ac:dyDescent="0.35">
      <c r="B367" s="54" t="s">
        <v>31</v>
      </c>
      <c r="C367" s="265"/>
      <c r="D367" s="266"/>
      <c r="E367" s="266"/>
      <c r="F367" s="266"/>
      <c r="G367" s="267"/>
      <c r="H367" s="66"/>
      <c r="I367" s="66"/>
      <c r="J367" s="67"/>
      <c r="K367" s="193"/>
      <c r="L367" s="194"/>
      <c r="M367" s="276">
        <f>H367*(IF(K367="spotkanie informacyjne",'do aut wyliczen'!$G$8,IF(K367="szkolenie",'do aut wyliczen'!$G$10,IF(K367="szkolenie z ekspertem",'do aut wyliczen'!$G$11,IF(K367="spotkanie informacyjne w szkole ponadgimnazjalnej lub uczelni",'do aut wyliczen'!$G$9)))))</f>
        <v>0</v>
      </c>
      <c r="N367" s="277"/>
    </row>
    <row r="368" spans="1:14" ht="21.75" thickTop="1" x14ac:dyDescent="0.35">
      <c r="B368" s="70" t="s">
        <v>70</v>
      </c>
      <c r="C368" s="270"/>
      <c r="D368" s="271"/>
      <c r="E368" s="271"/>
      <c r="F368" s="271"/>
      <c r="G368" s="272"/>
      <c r="H368" s="71"/>
      <c r="I368" s="71"/>
      <c r="J368" s="71"/>
      <c r="K368" s="72"/>
      <c r="L368" s="73"/>
      <c r="M368" s="212"/>
      <c r="N368" s="213"/>
    </row>
    <row r="369" spans="1:15" ht="22.5" customHeight="1" x14ac:dyDescent="0.25"/>
    <row r="370" spans="1:15" ht="18.75" x14ac:dyDescent="0.3">
      <c r="B370" s="230" t="s">
        <v>95</v>
      </c>
      <c r="C370" s="230"/>
    </row>
    <row r="371" spans="1:15" ht="31.5" customHeight="1" x14ac:dyDescent="0.25">
      <c r="B371" s="273" t="s">
        <v>261</v>
      </c>
      <c r="C371" s="273"/>
      <c r="D371" s="273"/>
      <c r="E371" s="273"/>
      <c r="F371" s="273"/>
      <c r="G371" s="273"/>
    </row>
    <row r="372" spans="1:15" ht="41.25" customHeight="1" x14ac:dyDescent="0.25">
      <c r="B372" s="61" t="s">
        <v>13</v>
      </c>
      <c r="C372" s="245" t="s">
        <v>44</v>
      </c>
      <c r="D372" s="245"/>
      <c r="E372" s="245"/>
      <c r="F372" s="245"/>
      <c r="G372" s="245"/>
      <c r="H372" s="65" t="s">
        <v>78</v>
      </c>
      <c r="I372" s="45" t="s">
        <v>35</v>
      </c>
      <c r="J372" s="45" t="s">
        <v>45</v>
      </c>
      <c r="K372" s="278" t="s">
        <v>46</v>
      </c>
      <c r="L372" s="279"/>
      <c r="M372" s="208" t="s">
        <v>43</v>
      </c>
      <c r="N372" s="208"/>
    </row>
    <row r="373" spans="1:15" ht="21" x14ac:dyDescent="0.35">
      <c r="B373" s="54" t="s">
        <v>5</v>
      </c>
      <c r="C373" s="265"/>
      <c r="D373" s="266"/>
      <c r="E373" s="266"/>
      <c r="F373" s="266"/>
      <c r="G373" s="267"/>
      <c r="H373" s="66"/>
      <c r="I373" s="66"/>
      <c r="J373" s="67"/>
      <c r="K373" s="193"/>
      <c r="L373" s="194"/>
      <c r="M373" s="276">
        <f>H373*(IF(K373="spotkanie informacyjne",'do aut wyliczen'!$G$8,IF(K373="szkolenie",'do aut wyliczen'!$G$10,IF(K373="szkolenie z ekspertem",'do aut wyliczen'!$G$11,IF(K373="spotkanie informacyjne w szkole ponadgimnazjalnej lub uczelni",'do aut wyliczen'!$G$9)))))</f>
        <v>0</v>
      </c>
      <c r="N373" s="277"/>
    </row>
    <row r="374" spans="1:15" ht="21" x14ac:dyDescent="0.35">
      <c r="B374" s="54" t="s">
        <v>6</v>
      </c>
      <c r="C374" s="262"/>
      <c r="D374" s="263"/>
      <c r="E374" s="263"/>
      <c r="F374" s="263"/>
      <c r="G374" s="264"/>
      <c r="H374" s="66"/>
      <c r="I374" s="66"/>
      <c r="J374" s="67"/>
      <c r="K374" s="193"/>
      <c r="L374" s="194"/>
      <c r="M374" s="276">
        <f>H374*(IF(K374="spotkanie informacyjne",'do aut wyliczen'!$G$8,IF(K374="szkolenie",'do aut wyliczen'!$G$10,IF(K374="szkolenie z ekspertem",'do aut wyliczen'!$G$11,IF(K374="spotkanie informacyjne w szkole ponadgimnazjalnej lub uczelni",'do aut wyliczen'!$G$9)))))</f>
        <v>0</v>
      </c>
      <c r="N374" s="277"/>
    </row>
    <row r="375" spans="1:15" ht="21" x14ac:dyDescent="0.35">
      <c r="B375" s="54" t="s">
        <v>9</v>
      </c>
      <c r="C375" s="262"/>
      <c r="D375" s="263"/>
      <c r="E375" s="263"/>
      <c r="F375" s="263"/>
      <c r="G375" s="264"/>
      <c r="H375" s="66"/>
      <c r="I375" s="66"/>
      <c r="J375" s="67"/>
      <c r="K375" s="193"/>
      <c r="L375" s="194"/>
      <c r="M375" s="276">
        <f>H375*(IF(K375="spotkanie informacyjne",'do aut wyliczen'!$G$8,IF(K375="szkolenie",'do aut wyliczen'!$G$10,IF(K375="szkolenie z ekspertem",'do aut wyliczen'!$G$11,IF(K375="spotkanie informacyjne w szkole ponadgimnazjalnej lub uczelni",'do aut wyliczen'!$G$9)))))</f>
        <v>0</v>
      </c>
      <c r="N375" s="277"/>
      <c r="O375" s="74"/>
    </row>
    <row r="376" spans="1:15" ht="21" x14ac:dyDescent="0.35">
      <c r="B376" s="54" t="s">
        <v>10</v>
      </c>
      <c r="C376" s="262"/>
      <c r="D376" s="263"/>
      <c r="E376" s="263"/>
      <c r="F376" s="263"/>
      <c r="G376" s="264"/>
      <c r="H376" s="66"/>
      <c r="I376" s="66"/>
      <c r="J376" s="67"/>
      <c r="K376" s="193"/>
      <c r="L376" s="194"/>
      <c r="M376" s="276">
        <f>H376*(IF(K376="spotkanie informacyjne",'do aut wyliczen'!$G$8,IF(K376="szkolenie",'do aut wyliczen'!$G$10,IF(K376="szkolenie z ekspertem",'do aut wyliczen'!$G$11,IF(K376="spotkanie informacyjne w szkole ponadgimnazjalnej lub uczelni",'do aut wyliczen'!$G$9)))))</f>
        <v>0</v>
      </c>
      <c r="N376" s="277"/>
    </row>
    <row r="377" spans="1:15" ht="21.75" thickBot="1" x14ac:dyDescent="0.4">
      <c r="A377" s="40"/>
      <c r="B377" s="68" t="s">
        <v>11</v>
      </c>
      <c r="C377" s="265"/>
      <c r="D377" s="266"/>
      <c r="E377" s="266"/>
      <c r="F377" s="266"/>
      <c r="G377" s="267"/>
      <c r="H377" s="66"/>
      <c r="I377" s="66"/>
      <c r="J377" s="67"/>
      <c r="K377" s="193"/>
      <c r="L377" s="194"/>
      <c r="M377" s="276">
        <f>H377*(IF(K377="spotkanie informacyjne",'do aut wyliczen'!$G$8,IF(K377="szkolenie",'do aut wyliczen'!$G$10,IF(K377="szkolenie z ekspertem",'do aut wyliczen'!$G$11,IF(K377="spotkanie informacyjne w szkole ponadgimnazjalnej lub uczelni",'do aut wyliczen'!$G$9)))))</f>
        <v>0</v>
      </c>
      <c r="N377" s="277"/>
    </row>
    <row r="378" spans="1:15" ht="21.75" hidden="1" thickTop="1" x14ac:dyDescent="0.35">
      <c r="B378" s="69" t="s">
        <v>23</v>
      </c>
      <c r="C378" s="265"/>
      <c r="D378" s="266"/>
      <c r="E378" s="266"/>
      <c r="F378" s="266"/>
      <c r="G378" s="267"/>
      <c r="H378" s="66"/>
      <c r="I378" s="66"/>
      <c r="J378" s="67"/>
      <c r="K378" s="193"/>
      <c r="L378" s="194"/>
      <c r="M378" s="276">
        <f>H378*(IF(K378="spotkanie informacyjne",'do aut wyliczen'!$G$8,IF(K378="szkolenie",'do aut wyliczen'!$G$10,IF(K378="szkolenie z ekspertem",'do aut wyliczen'!$G$11,IF(K378="spotkanie informacyjne w szkole ponadgimnazjalnej lub uczelni",'do aut wyliczen'!$G$9)))))</f>
        <v>0</v>
      </c>
      <c r="N378" s="277"/>
    </row>
    <row r="379" spans="1:15" ht="21" hidden="1" x14ac:dyDescent="0.35">
      <c r="B379" s="54" t="s">
        <v>25</v>
      </c>
      <c r="C379" s="265"/>
      <c r="D379" s="266"/>
      <c r="E379" s="266"/>
      <c r="F379" s="266"/>
      <c r="G379" s="267"/>
      <c r="H379" s="66"/>
      <c r="I379" s="66"/>
      <c r="J379" s="67"/>
      <c r="K379" s="193"/>
      <c r="L379" s="194"/>
      <c r="M379" s="276">
        <f>H379*(IF(K379="spotkanie informacyjne",'do aut wyliczen'!$G$8,IF(K379="szkolenie",'do aut wyliczen'!$G$10,IF(K379="szkolenie z ekspertem",'do aut wyliczen'!$G$11,IF(K379="spotkanie informacyjne w szkole ponadgimnazjalnej lub uczelni",'do aut wyliczen'!$G$9)))))</f>
        <v>0</v>
      </c>
      <c r="N379" s="277"/>
    </row>
    <row r="380" spans="1:15" ht="21" hidden="1" x14ac:dyDescent="0.35">
      <c r="B380" s="54" t="s">
        <v>29</v>
      </c>
      <c r="C380" s="265"/>
      <c r="D380" s="266"/>
      <c r="E380" s="266"/>
      <c r="F380" s="266"/>
      <c r="G380" s="267"/>
      <c r="H380" s="66"/>
      <c r="I380" s="66"/>
      <c r="J380" s="67"/>
      <c r="K380" s="193"/>
      <c r="L380" s="194"/>
      <c r="M380" s="276">
        <f>H380*(IF(K380="spotkanie informacyjne",'do aut wyliczen'!$G$8,IF(K380="szkolenie",'do aut wyliczen'!$G$10,IF(K380="szkolenie z ekspertem",'do aut wyliczen'!$G$11,IF(K380="spotkanie informacyjne w szkole ponadgimnazjalnej lub uczelni",'do aut wyliczen'!$G$9)))))</f>
        <v>0</v>
      </c>
      <c r="N380" s="277"/>
    </row>
    <row r="381" spans="1:15" ht="21" hidden="1" x14ac:dyDescent="0.35">
      <c r="B381" s="54" t="s">
        <v>30</v>
      </c>
      <c r="C381" s="265"/>
      <c r="D381" s="266"/>
      <c r="E381" s="266"/>
      <c r="F381" s="266"/>
      <c r="G381" s="267"/>
      <c r="H381" s="66"/>
      <c r="I381" s="66"/>
      <c r="J381" s="67"/>
      <c r="K381" s="193"/>
      <c r="L381" s="194"/>
      <c r="M381" s="276">
        <f>H381*(IF(K381="spotkanie informacyjne",'do aut wyliczen'!$G$8,IF(K381="szkolenie",'do aut wyliczen'!$G$10,IF(K381="szkolenie z ekspertem",'do aut wyliczen'!$G$11,IF(K381="spotkanie informacyjne w szkole ponadgimnazjalnej lub uczelni",'do aut wyliczen'!$G$9)))))</f>
        <v>0</v>
      </c>
      <c r="N381" s="277"/>
    </row>
    <row r="382" spans="1:15" ht="21" hidden="1" x14ac:dyDescent="0.35">
      <c r="B382" s="54" t="s">
        <v>31</v>
      </c>
      <c r="C382" s="265"/>
      <c r="D382" s="266"/>
      <c r="E382" s="266"/>
      <c r="F382" s="266"/>
      <c r="G382" s="267"/>
      <c r="H382" s="66"/>
      <c r="I382" s="66"/>
      <c r="J382" s="67"/>
      <c r="K382" s="193"/>
      <c r="L382" s="194"/>
      <c r="M382" s="276">
        <f>H382*(IF(K382="spotkanie informacyjne",'do aut wyliczen'!$G$8,IF(K382="szkolenie",'do aut wyliczen'!$G$10,IF(K382="szkolenie z ekspertem",'do aut wyliczen'!$G$11,IF(K382="spotkanie informacyjne w szkole ponadgimnazjalnej lub uczelni",'do aut wyliczen'!$G$9)))))</f>
        <v>0</v>
      </c>
      <c r="N382" s="277"/>
    </row>
    <row r="383" spans="1:15" ht="21.75" thickTop="1" x14ac:dyDescent="0.35">
      <c r="B383" s="70" t="s">
        <v>70</v>
      </c>
      <c r="C383" s="270"/>
      <c r="D383" s="271"/>
      <c r="E383" s="271"/>
      <c r="F383" s="271"/>
      <c r="G383" s="272"/>
      <c r="H383" s="71"/>
      <c r="I383" s="71"/>
      <c r="J383" s="71"/>
      <c r="K383" s="270"/>
      <c r="L383" s="272"/>
      <c r="M383" s="212"/>
      <c r="N383" s="213"/>
    </row>
    <row r="385" spans="1:14" ht="18.75" x14ac:dyDescent="0.3">
      <c r="B385" s="269" t="s">
        <v>96</v>
      </c>
      <c r="C385" s="269"/>
    </row>
    <row r="386" spans="1:14" ht="37.5" customHeight="1" x14ac:dyDescent="0.25">
      <c r="B386" s="273" t="s">
        <v>266</v>
      </c>
      <c r="C386" s="273"/>
      <c r="D386" s="273"/>
      <c r="E386" s="273"/>
      <c r="F386" s="273"/>
      <c r="G386" s="273"/>
    </row>
    <row r="387" spans="1:14" ht="40.5" customHeight="1" x14ac:dyDescent="0.25">
      <c r="B387" s="61" t="s">
        <v>13</v>
      </c>
      <c r="C387" s="245" t="s">
        <v>44</v>
      </c>
      <c r="D387" s="245"/>
      <c r="E387" s="245"/>
      <c r="F387" s="245"/>
      <c r="G387" s="245"/>
      <c r="H387" s="65" t="s">
        <v>78</v>
      </c>
      <c r="I387" s="45" t="s">
        <v>35</v>
      </c>
      <c r="J387" s="45" t="s">
        <v>45</v>
      </c>
      <c r="K387" s="278" t="s">
        <v>46</v>
      </c>
      <c r="L387" s="279"/>
      <c r="M387" s="208" t="s">
        <v>43</v>
      </c>
      <c r="N387" s="208"/>
    </row>
    <row r="388" spans="1:14" ht="21" x14ac:dyDescent="0.35">
      <c r="B388" s="54" t="s">
        <v>5</v>
      </c>
      <c r="C388" s="262"/>
      <c r="D388" s="263"/>
      <c r="E388" s="263"/>
      <c r="F388" s="263"/>
      <c r="G388" s="264"/>
      <c r="H388" s="66"/>
      <c r="I388" s="66"/>
      <c r="J388" s="67"/>
      <c r="K388" s="193"/>
      <c r="L388" s="194"/>
      <c r="M388" s="276">
        <f>H388*(IF(K388="spotkanie informacyjne",'do aut wyliczen'!$G$8,IF(K388="szkolenie",'do aut wyliczen'!$G$10,IF(K388="szkolenie z ekspertem",'do aut wyliczen'!$G$11,IF(K388="spotkanie informacyjne w szkole ponadgimnazjalnej lub uczelni",'do aut wyliczen'!$G$9)))))</f>
        <v>0</v>
      </c>
      <c r="N388" s="277"/>
    </row>
    <row r="389" spans="1:14" ht="21" x14ac:dyDescent="0.35">
      <c r="B389" s="54" t="s">
        <v>6</v>
      </c>
      <c r="C389" s="262"/>
      <c r="D389" s="263"/>
      <c r="E389" s="263"/>
      <c r="F389" s="263"/>
      <c r="G389" s="264"/>
      <c r="H389" s="66"/>
      <c r="I389" s="66"/>
      <c r="J389" s="67"/>
      <c r="K389" s="193"/>
      <c r="L389" s="194"/>
      <c r="M389" s="276">
        <f>H389*(IF(K389="spotkanie informacyjne",'do aut wyliczen'!$G$8,IF(K389="szkolenie",'do aut wyliczen'!$G$10,IF(K389="szkolenie z ekspertem",'do aut wyliczen'!$G$11,IF(K389="spotkanie informacyjne w szkole ponadgimnazjalnej lub uczelni",'do aut wyliczen'!$G$9)))))</f>
        <v>0</v>
      </c>
      <c r="N389" s="277"/>
    </row>
    <row r="390" spans="1:14" ht="21" x14ac:dyDescent="0.35">
      <c r="B390" s="54" t="s">
        <v>9</v>
      </c>
      <c r="C390" s="262"/>
      <c r="D390" s="263"/>
      <c r="E390" s="263"/>
      <c r="F390" s="263"/>
      <c r="G390" s="264"/>
      <c r="H390" s="66"/>
      <c r="I390" s="66"/>
      <c r="J390" s="67"/>
      <c r="K390" s="193"/>
      <c r="L390" s="194"/>
      <c r="M390" s="276">
        <f>H390*(IF(K390="spotkanie informacyjne",'do aut wyliczen'!$G$8,IF(K390="szkolenie",'do aut wyliczen'!$G$10,IF(K390="szkolenie z ekspertem",'do aut wyliczen'!$G$11,IF(K390="spotkanie informacyjne w szkole ponadgimnazjalnej lub uczelni",'do aut wyliczen'!$G$9)))))</f>
        <v>0</v>
      </c>
      <c r="N390" s="277"/>
    </row>
    <row r="391" spans="1:14" ht="21" x14ac:dyDescent="0.35">
      <c r="B391" s="54" t="s">
        <v>10</v>
      </c>
      <c r="C391" s="262"/>
      <c r="D391" s="263"/>
      <c r="E391" s="263"/>
      <c r="F391" s="263"/>
      <c r="G391" s="264"/>
      <c r="H391" s="66"/>
      <c r="I391" s="66"/>
      <c r="J391" s="67"/>
      <c r="K391" s="193"/>
      <c r="L391" s="194"/>
      <c r="M391" s="276">
        <f>H391*(IF(K391="spotkanie informacyjne",'do aut wyliczen'!$G$8,IF(K391="szkolenie",'do aut wyliczen'!$G$10,IF(K391="szkolenie z ekspertem",'do aut wyliczen'!$G$11,IF(K391="spotkanie informacyjne w szkole ponadgimnazjalnej lub uczelni",'do aut wyliczen'!$G$9)))))</f>
        <v>0</v>
      </c>
      <c r="N391" s="277"/>
    </row>
    <row r="392" spans="1:14" ht="21.75" thickBot="1" x14ac:dyDescent="0.4">
      <c r="A392" s="40"/>
      <c r="B392" s="68" t="s">
        <v>11</v>
      </c>
      <c r="C392" s="262"/>
      <c r="D392" s="263"/>
      <c r="E392" s="263"/>
      <c r="F392" s="263"/>
      <c r="G392" s="264"/>
      <c r="H392" s="66"/>
      <c r="I392" s="66"/>
      <c r="J392" s="67"/>
      <c r="K392" s="193"/>
      <c r="L392" s="194"/>
      <c r="M392" s="276">
        <f>H392*(IF(K392="spotkanie informacyjne",'do aut wyliczen'!$G$8,IF(K392="szkolenie",'do aut wyliczen'!$G$10,IF(K392="szkolenie z ekspertem",'do aut wyliczen'!$G$11,IF(K392="spotkanie informacyjne w szkole ponadgimnazjalnej lub uczelni",'do aut wyliczen'!$G$9)))))</f>
        <v>0</v>
      </c>
      <c r="N392" s="277"/>
    </row>
    <row r="393" spans="1:14" ht="39" hidden="1" customHeight="1" thickTop="1" x14ac:dyDescent="0.35">
      <c r="B393" s="69" t="s">
        <v>23</v>
      </c>
      <c r="C393" s="262"/>
      <c r="D393" s="263"/>
      <c r="E393" s="263"/>
      <c r="F393" s="263"/>
      <c r="G393" s="264"/>
      <c r="H393" s="66"/>
      <c r="I393" s="66"/>
      <c r="J393" s="67"/>
      <c r="K393" s="193"/>
      <c r="L393" s="194"/>
      <c r="M393" s="276">
        <f>H393*(IF(K393="spotkanie informacyjne",'do aut wyliczen'!$G$8,IF(K393="szkolenie",'do aut wyliczen'!$G$10,IF(K393="szkolenie z ekspertem",'do aut wyliczen'!$G$11,IF(K393="spotkanie informacyjne w szkole ponadgimnazjalnej lub uczelni",'do aut wyliczen'!$G$9)))))</f>
        <v>0</v>
      </c>
      <c r="N393" s="277"/>
    </row>
    <row r="394" spans="1:14" ht="21" hidden="1" customHeight="1" x14ac:dyDescent="0.35">
      <c r="B394" s="54" t="s">
        <v>25</v>
      </c>
      <c r="C394" s="265"/>
      <c r="D394" s="266"/>
      <c r="E394" s="266"/>
      <c r="F394" s="266"/>
      <c r="G394" s="267"/>
      <c r="H394" s="66"/>
      <c r="I394" s="66"/>
      <c r="J394" s="67"/>
      <c r="K394" s="193"/>
      <c r="L394" s="194"/>
      <c r="M394" s="276">
        <f>H394*(IF(K394="spotkanie informacyjne",'do aut wyliczen'!$G$8,IF(K394="szkolenie",'do aut wyliczen'!$G$10,IF(K394="szkolenie z ekspertem",'do aut wyliczen'!$G$11,IF(K394="spotkanie informacyjne w szkole ponadgimnazjalnej lub uczelni",'do aut wyliczen'!$G$9)))))</f>
        <v>0</v>
      </c>
      <c r="N394" s="277"/>
    </row>
    <row r="395" spans="1:14" ht="21" hidden="1" customHeight="1" x14ac:dyDescent="0.35">
      <c r="B395" s="54" t="s">
        <v>29</v>
      </c>
      <c r="C395" s="265"/>
      <c r="D395" s="266"/>
      <c r="E395" s="266"/>
      <c r="F395" s="266"/>
      <c r="G395" s="267"/>
      <c r="H395" s="66"/>
      <c r="I395" s="66"/>
      <c r="J395" s="67"/>
      <c r="K395" s="193"/>
      <c r="L395" s="194"/>
      <c r="M395" s="276">
        <f>H395*(IF(K395="spotkanie informacyjne",'do aut wyliczen'!$G$8,IF(K395="szkolenie",'do aut wyliczen'!$G$10,IF(K395="szkolenie z ekspertem",'do aut wyliczen'!$G$11,IF(K395="spotkanie informacyjne w szkole ponadgimnazjalnej lub uczelni",'do aut wyliczen'!$G$9)))))</f>
        <v>0</v>
      </c>
      <c r="N395" s="277"/>
    </row>
    <row r="396" spans="1:14" ht="16.5" hidden="1" customHeight="1" x14ac:dyDescent="0.35">
      <c r="B396" s="54" t="s">
        <v>30</v>
      </c>
      <c r="C396" s="265"/>
      <c r="D396" s="266"/>
      <c r="E396" s="266"/>
      <c r="F396" s="266"/>
      <c r="G396" s="267"/>
      <c r="H396" s="66"/>
      <c r="I396" s="66"/>
      <c r="J396" s="67"/>
      <c r="K396" s="193"/>
      <c r="L396" s="194"/>
      <c r="M396" s="276">
        <f>H396*(IF(K396="spotkanie informacyjne",'do aut wyliczen'!$G$8,IF(K396="szkolenie",'do aut wyliczen'!$G$10,IF(K396="szkolenie z ekspertem",'do aut wyliczen'!$G$11,IF(K396="spotkanie informacyjne w szkole ponadgimnazjalnej lub uczelni",'do aut wyliczen'!$G$9)))))</f>
        <v>0</v>
      </c>
      <c r="N396" s="277"/>
    </row>
    <row r="397" spans="1:14" ht="43.5" hidden="1" customHeight="1" x14ac:dyDescent="0.35">
      <c r="B397" s="54" t="s">
        <v>31</v>
      </c>
      <c r="C397" s="262"/>
      <c r="D397" s="263"/>
      <c r="E397" s="263"/>
      <c r="F397" s="263"/>
      <c r="G397" s="264"/>
      <c r="H397" s="66"/>
      <c r="I397" s="66"/>
      <c r="J397" s="67"/>
      <c r="K397" s="193"/>
      <c r="L397" s="194"/>
      <c r="M397" s="276">
        <f>H397*(IF(K397="spotkanie informacyjne",'do aut wyliczen'!$G$8,IF(K397="szkolenie",'do aut wyliczen'!$G$10,IF(K397="szkolenie z ekspertem",'do aut wyliczen'!$G$11,IF(K397="spotkanie informacyjne w szkole ponadgimnazjalnej lub uczelni",'do aut wyliczen'!$G$9)))))</f>
        <v>0</v>
      </c>
      <c r="N397" s="277"/>
    </row>
    <row r="398" spans="1:14" ht="21.75" thickTop="1" x14ac:dyDescent="0.35">
      <c r="B398" s="70" t="s">
        <v>214</v>
      </c>
      <c r="C398" s="270"/>
      <c r="D398" s="271"/>
      <c r="E398" s="271"/>
      <c r="F398" s="271"/>
      <c r="G398" s="272"/>
      <c r="H398" s="71"/>
      <c r="I398" s="71"/>
      <c r="J398" s="71"/>
      <c r="K398" s="270"/>
      <c r="L398" s="272"/>
      <c r="M398" s="212"/>
      <c r="N398" s="213"/>
    </row>
    <row r="400" spans="1:14" ht="18.75" x14ac:dyDescent="0.3">
      <c r="B400" s="230" t="s">
        <v>97</v>
      </c>
      <c r="C400" s="230"/>
    </row>
    <row r="401" spans="1:14" ht="39" customHeight="1" x14ac:dyDescent="0.25">
      <c r="B401" s="273" t="s">
        <v>271</v>
      </c>
      <c r="C401" s="273"/>
      <c r="D401" s="273"/>
      <c r="E401" s="273"/>
      <c r="F401" s="273"/>
      <c r="G401" s="273"/>
    </row>
    <row r="402" spans="1:14" ht="42" customHeight="1" x14ac:dyDescent="0.25">
      <c r="B402" s="61" t="s">
        <v>13</v>
      </c>
      <c r="C402" s="245" t="s">
        <v>44</v>
      </c>
      <c r="D402" s="245"/>
      <c r="E402" s="245"/>
      <c r="F402" s="245"/>
      <c r="G402" s="245"/>
      <c r="H402" s="65" t="s">
        <v>78</v>
      </c>
      <c r="I402" s="45" t="s">
        <v>35</v>
      </c>
      <c r="J402" s="45" t="s">
        <v>45</v>
      </c>
      <c r="K402" s="278" t="s">
        <v>46</v>
      </c>
      <c r="L402" s="279"/>
      <c r="M402" s="208" t="s">
        <v>43</v>
      </c>
      <c r="N402" s="208"/>
    </row>
    <row r="403" spans="1:14" ht="21" x14ac:dyDescent="0.35">
      <c r="B403" s="54" t="s">
        <v>5</v>
      </c>
      <c r="C403" s="262"/>
      <c r="D403" s="263"/>
      <c r="E403" s="263"/>
      <c r="F403" s="263"/>
      <c r="G403" s="264"/>
      <c r="H403" s="66"/>
      <c r="I403" s="66"/>
      <c r="J403" s="67"/>
      <c r="K403" s="193"/>
      <c r="L403" s="194"/>
      <c r="M403" s="276">
        <f>H403*(IF(K403="spotkanie informacyjne",'do aut wyliczen'!$G$8,IF(K403="szkolenie",'do aut wyliczen'!$G$10,IF(K403="szkolenie z ekspertem",'do aut wyliczen'!$G$11,IF(K403="spotkanie informacyjne w szkole ponadgimnazjalnej lub uczelni",'do aut wyliczen'!$G$9)))))</f>
        <v>0</v>
      </c>
      <c r="N403" s="277"/>
    </row>
    <row r="404" spans="1:14" ht="21" x14ac:dyDescent="0.35">
      <c r="B404" s="54" t="s">
        <v>6</v>
      </c>
      <c r="C404" s="262"/>
      <c r="D404" s="263"/>
      <c r="E404" s="263"/>
      <c r="F404" s="263"/>
      <c r="G404" s="264"/>
      <c r="H404" s="66"/>
      <c r="I404" s="66"/>
      <c r="J404" s="67"/>
      <c r="K404" s="193"/>
      <c r="L404" s="194"/>
      <c r="M404" s="276">
        <f>H404*(IF(K404="spotkanie informacyjne",'do aut wyliczen'!$G$8,IF(K404="szkolenie",'do aut wyliczen'!$G$10,IF(K404="szkolenie z ekspertem",'do aut wyliczen'!$G$11,IF(K404="spotkanie informacyjne w szkole ponadgimnazjalnej lub uczelni",'do aut wyliczen'!$G$9)))))</f>
        <v>0</v>
      </c>
      <c r="N404" s="277"/>
    </row>
    <row r="405" spans="1:14" ht="21" x14ac:dyDescent="0.35">
      <c r="B405" s="54" t="s">
        <v>9</v>
      </c>
      <c r="C405" s="265"/>
      <c r="D405" s="266"/>
      <c r="E405" s="266"/>
      <c r="F405" s="266"/>
      <c r="G405" s="267"/>
      <c r="H405" s="66"/>
      <c r="I405" s="66"/>
      <c r="J405" s="67"/>
      <c r="K405" s="193"/>
      <c r="L405" s="194"/>
      <c r="M405" s="276">
        <f>H405*(IF(K405="spotkanie informacyjne",'do aut wyliczen'!$G$8,IF(K405="szkolenie",'do aut wyliczen'!$G$10,IF(K405="szkolenie z ekspertem",'do aut wyliczen'!$G$11,IF(K405="spotkanie informacyjne w szkole ponadgimnazjalnej lub uczelni",'do aut wyliczen'!$G$9)))))</f>
        <v>0</v>
      </c>
      <c r="N405" s="277"/>
    </row>
    <row r="406" spans="1:14" ht="21" x14ac:dyDescent="0.35">
      <c r="B406" s="54" t="s">
        <v>10</v>
      </c>
      <c r="C406" s="265"/>
      <c r="D406" s="266"/>
      <c r="E406" s="266"/>
      <c r="F406" s="266"/>
      <c r="G406" s="267"/>
      <c r="H406" s="66"/>
      <c r="I406" s="66"/>
      <c r="J406" s="67"/>
      <c r="K406" s="193"/>
      <c r="L406" s="194"/>
      <c r="M406" s="276">
        <f>H406*(IF(K406="spotkanie informacyjne",'do aut wyliczen'!$G$8,IF(K406="szkolenie",'do aut wyliczen'!$G$10,IF(K406="szkolenie z ekspertem",'do aut wyliczen'!$G$11,IF(K406="spotkanie informacyjne w szkole ponadgimnazjalnej lub uczelni",'do aut wyliczen'!$G$9)))))</f>
        <v>0</v>
      </c>
      <c r="N406" s="277"/>
    </row>
    <row r="407" spans="1:14" ht="21.75" thickBot="1" x14ac:dyDescent="0.4">
      <c r="A407" s="40"/>
      <c r="B407" s="68" t="s">
        <v>11</v>
      </c>
      <c r="C407" s="265"/>
      <c r="D407" s="266"/>
      <c r="E407" s="266"/>
      <c r="F407" s="266"/>
      <c r="G407" s="267"/>
      <c r="H407" s="66"/>
      <c r="I407" s="66"/>
      <c r="J407" s="67"/>
      <c r="K407" s="193"/>
      <c r="L407" s="194"/>
      <c r="M407" s="276">
        <f>H407*(IF(K407="spotkanie informacyjne",'do aut wyliczen'!$G$8,IF(K407="szkolenie",'do aut wyliczen'!$G$10,IF(K407="szkolenie z ekspertem",'do aut wyliczen'!$G$11,IF(K407="spotkanie informacyjne w szkole ponadgimnazjalnej lub uczelni",'do aut wyliczen'!$G$9)))))</f>
        <v>0</v>
      </c>
      <c r="N407" s="277"/>
    </row>
    <row r="408" spans="1:14" ht="21.75" hidden="1" thickTop="1" x14ac:dyDescent="0.35">
      <c r="B408" s="69" t="s">
        <v>23</v>
      </c>
      <c r="C408" s="265"/>
      <c r="D408" s="266"/>
      <c r="E408" s="266"/>
      <c r="F408" s="266"/>
      <c r="G408" s="267"/>
      <c r="H408" s="66"/>
      <c r="I408" s="66"/>
      <c r="J408" s="67"/>
      <c r="K408" s="193"/>
      <c r="L408" s="194"/>
      <c r="M408" s="276">
        <f>H408*(IF(K408="spotkanie informacyjne",'do aut wyliczen'!$G$8,IF(K408="szkolenie",'do aut wyliczen'!$G$10,IF(K408="szkolenie z ekspertem",'do aut wyliczen'!$G$11,IF(K408="spotkanie informacyjne w szkole ponadgimnazjalnej lub uczelni",'do aut wyliczen'!$G$9)))))</f>
        <v>0</v>
      </c>
      <c r="N408" s="277"/>
    </row>
    <row r="409" spans="1:14" ht="21" hidden="1" x14ac:dyDescent="0.35">
      <c r="B409" s="54" t="s">
        <v>25</v>
      </c>
      <c r="C409" s="265"/>
      <c r="D409" s="266"/>
      <c r="E409" s="266"/>
      <c r="F409" s="266"/>
      <c r="G409" s="267"/>
      <c r="H409" s="66"/>
      <c r="I409" s="66"/>
      <c r="J409" s="67"/>
      <c r="K409" s="193"/>
      <c r="L409" s="194"/>
      <c r="M409" s="276">
        <f>H409*(IF(K409="spotkanie informacyjne",'do aut wyliczen'!$G$8,IF(K409="szkolenie",'do aut wyliczen'!$G$10,IF(K409="szkolenie z ekspertem",'do aut wyliczen'!$G$11,IF(K409="spotkanie informacyjne w szkole ponadgimnazjalnej lub uczelni",'do aut wyliczen'!$G$9)))))</f>
        <v>0</v>
      </c>
      <c r="N409" s="277"/>
    </row>
    <row r="410" spans="1:14" ht="21" hidden="1" x14ac:dyDescent="0.35">
      <c r="B410" s="54" t="s">
        <v>29</v>
      </c>
      <c r="C410" s="265"/>
      <c r="D410" s="266"/>
      <c r="E410" s="266"/>
      <c r="F410" s="266"/>
      <c r="G410" s="267"/>
      <c r="H410" s="66"/>
      <c r="I410" s="66"/>
      <c r="J410" s="67"/>
      <c r="K410" s="193"/>
      <c r="L410" s="194"/>
      <c r="M410" s="276">
        <f>H410*(IF(K410="spotkanie informacyjne",'do aut wyliczen'!$G$8,IF(K410="szkolenie",'do aut wyliczen'!$G$10,IF(K410="szkolenie z ekspertem",'do aut wyliczen'!$G$11,IF(K410="spotkanie informacyjne w szkole ponadgimnazjalnej lub uczelni",'do aut wyliczen'!$G$9)))))</f>
        <v>0</v>
      </c>
      <c r="N410" s="277"/>
    </row>
    <row r="411" spans="1:14" ht="21" hidden="1" x14ac:dyDescent="0.35">
      <c r="B411" s="54" t="s">
        <v>30</v>
      </c>
      <c r="C411" s="265"/>
      <c r="D411" s="266"/>
      <c r="E411" s="266"/>
      <c r="F411" s="266"/>
      <c r="G411" s="267"/>
      <c r="H411" s="66"/>
      <c r="I411" s="66"/>
      <c r="J411" s="67"/>
      <c r="K411" s="193"/>
      <c r="L411" s="194"/>
      <c r="M411" s="276">
        <f>H411*(IF(K411="spotkanie informacyjne",'do aut wyliczen'!$G$8,IF(K411="szkolenie",'do aut wyliczen'!$G$10,IF(K411="szkolenie z ekspertem",'do aut wyliczen'!$G$11,IF(K411="spotkanie informacyjne w szkole ponadgimnazjalnej lub uczelni",'do aut wyliczen'!$G$9)))))</f>
        <v>0</v>
      </c>
      <c r="N411" s="277"/>
    </row>
    <row r="412" spans="1:14" ht="21" hidden="1" x14ac:dyDescent="0.35">
      <c r="B412" s="54" t="s">
        <v>31</v>
      </c>
      <c r="C412" s="265"/>
      <c r="D412" s="266"/>
      <c r="E412" s="266"/>
      <c r="F412" s="266"/>
      <c r="G412" s="267"/>
      <c r="H412" s="66"/>
      <c r="I412" s="66"/>
      <c r="J412" s="67"/>
      <c r="K412" s="193"/>
      <c r="L412" s="194"/>
      <c r="M412" s="276">
        <f>H412*(IF(K412="spotkanie informacyjne",'do aut wyliczen'!$G$8,IF(K412="szkolenie",'do aut wyliczen'!$G$10,IF(K412="szkolenie z ekspertem",'do aut wyliczen'!$G$11,IF(K412="spotkanie informacyjne w szkole ponadgimnazjalnej lub uczelni",'do aut wyliczen'!$G$9)))))</f>
        <v>0</v>
      </c>
      <c r="N412" s="277"/>
    </row>
    <row r="413" spans="1:14" s="176" customFormat="1" ht="21.75" thickTop="1" x14ac:dyDescent="0.35">
      <c r="B413" s="177" t="s">
        <v>70</v>
      </c>
      <c r="C413" s="274"/>
      <c r="D413" s="283"/>
      <c r="E413" s="283"/>
      <c r="F413" s="283"/>
      <c r="G413" s="275"/>
      <c r="H413" s="178"/>
      <c r="I413" s="178"/>
      <c r="J413" s="178"/>
      <c r="K413" s="274"/>
      <c r="L413" s="275"/>
      <c r="M413" s="393"/>
      <c r="N413" s="394"/>
    </row>
    <row r="415" spans="1:14" ht="18.75" x14ac:dyDescent="0.3">
      <c r="B415" s="230" t="s">
        <v>98</v>
      </c>
      <c r="C415" s="230"/>
    </row>
    <row r="416" spans="1:14" ht="39" customHeight="1" x14ac:dyDescent="0.25">
      <c r="B416" s="273" t="s">
        <v>276</v>
      </c>
      <c r="C416" s="273"/>
      <c r="D416" s="273"/>
      <c r="E416" s="273"/>
      <c r="F416" s="273"/>
      <c r="G416" s="273"/>
    </row>
    <row r="417" spans="1:14" ht="39" customHeight="1" x14ac:dyDescent="0.25">
      <c r="B417" s="61" t="s">
        <v>13</v>
      </c>
      <c r="C417" s="245" t="s">
        <v>44</v>
      </c>
      <c r="D417" s="245"/>
      <c r="E417" s="245"/>
      <c r="F417" s="245"/>
      <c r="G417" s="245"/>
      <c r="H417" s="65" t="s">
        <v>78</v>
      </c>
      <c r="I417" s="45" t="s">
        <v>35</v>
      </c>
      <c r="J417" s="45" t="s">
        <v>45</v>
      </c>
      <c r="K417" s="278" t="s">
        <v>46</v>
      </c>
      <c r="L417" s="279"/>
      <c r="M417" s="208" t="s">
        <v>43</v>
      </c>
      <c r="N417" s="208"/>
    </row>
    <row r="418" spans="1:14" ht="21" x14ac:dyDescent="0.35">
      <c r="B418" s="54" t="s">
        <v>5</v>
      </c>
      <c r="C418" s="265"/>
      <c r="D418" s="266"/>
      <c r="E418" s="266"/>
      <c r="F418" s="266"/>
      <c r="G418" s="267"/>
      <c r="H418" s="66"/>
      <c r="I418" s="66"/>
      <c r="J418" s="67"/>
      <c r="K418" s="193"/>
      <c r="L418" s="194"/>
      <c r="M418" s="276">
        <f>H418*(IF(K418="spotkanie informacyjne",'do aut wyliczen'!$G$8,IF(K418="szkolenie",'do aut wyliczen'!$G$10,IF(K418="szkolenie z ekspertem",'do aut wyliczen'!$G$11,IF(K418="spotkanie informacyjne w szkole ponadgimnazjalnej lub uczelni",'do aut wyliczen'!$G$9)))))</f>
        <v>0</v>
      </c>
      <c r="N418" s="277"/>
    </row>
    <row r="419" spans="1:14" ht="21" x14ac:dyDescent="0.35">
      <c r="B419" s="54" t="s">
        <v>6</v>
      </c>
      <c r="C419" s="262"/>
      <c r="D419" s="263"/>
      <c r="E419" s="263"/>
      <c r="F419" s="263"/>
      <c r="G419" s="264"/>
      <c r="H419" s="66"/>
      <c r="I419" s="66"/>
      <c r="J419" s="67"/>
      <c r="K419" s="193"/>
      <c r="L419" s="194"/>
      <c r="M419" s="276">
        <f>H419*(IF(K419="spotkanie informacyjne",'do aut wyliczen'!$G$8,IF(K419="szkolenie",'do aut wyliczen'!$G$10,IF(K419="szkolenie z ekspertem",'do aut wyliczen'!$G$11,IF(K419="spotkanie informacyjne w szkole ponadgimnazjalnej lub uczelni",'do aut wyliczen'!$G$9)))))</f>
        <v>0</v>
      </c>
      <c r="N419" s="277"/>
    </row>
    <row r="420" spans="1:14" ht="21" x14ac:dyDescent="0.35">
      <c r="B420" s="54" t="s">
        <v>9</v>
      </c>
      <c r="C420" s="265"/>
      <c r="D420" s="266"/>
      <c r="E420" s="266"/>
      <c r="F420" s="266"/>
      <c r="G420" s="267"/>
      <c r="H420" s="66"/>
      <c r="I420" s="66"/>
      <c r="J420" s="67"/>
      <c r="K420" s="193"/>
      <c r="L420" s="194"/>
      <c r="M420" s="276">
        <f>H420*(IF(K420="spotkanie informacyjne",'do aut wyliczen'!$G$8,IF(K420="szkolenie",'do aut wyliczen'!$G$10,IF(K420="szkolenie z ekspertem",'do aut wyliczen'!$G$11,IF(K420="spotkanie informacyjne w szkole ponadgimnazjalnej lub uczelni",'do aut wyliczen'!$G$9)))))</f>
        <v>0</v>
      </c>
      <c r="N420" s="277"/>
    </row>
    <row r="421" spans="1:14" ht="21" x14ac:dyDescent="0.35">
      <c r="B421" s="54" t="s">
        <v>10</v>
      </c>
      <c r="C421" s="265"/>
      <c r="D421" s="266"/>
      <c r="E421" s="266"/>
      <c r="F421" s="266"/>
      <c r="G421" s="267"/>
      <c r="H421" s="66"/>
      <c r="I421" s="66"/>
      <c r="J421" s="67"/>
      <c r="K421" s="193"/>
      <c r="L421" s="194"/>
      <c r="M421" s="276">
        <f>H421*(IF(K421="spotkanie informacyjne",'do aut wyliczen'!$G$8,IF(K421="szkolenie",'do aut wyliczen'!$G$10,IF(K421="szkolenie z ekspertem",'do aut wyliczen'!$G$11,IF(K421="spotkanie informacyjne w szkole ponadgimnazjalnej lub uczelni",'do aut wyliczen'!$G$9)))))</f>
        <v>0</v>
      </c>
      <c r="N421" s="277"/>
    </row>
    <row r="422" spans="1:14" ht="21.75" thickBot="1" x14ac:dyDescent="0.4">
      <c r="A422" s="40"/>
      <c r="B422" s="68" t="s">
        <v>11</v>
      </c>
      <c r="C422" s="265"/>
      <c r="D422" s="266"/>
      <c r="E422" s="266"/>
      <c r="F422" s="266"/>
      <c r="G422" s="267"/>
      <c r="H422" s="66"/>
      <c r="I422" s="66"/>
      <c r="J422" s="67"/>
      <c r="K422" s="193"/>
      <c r="L422" s="194"/>
      <c r="M422" s="276">
        <f>H422*(IF(K422="spotkanie informacyjne",'do aut wyliczen'!$G$8,IF(K422="szkolenie",'do aut wyliczen'!$G$10,IF(K422="szkolenie z ekspertem",'do aut wyliczen'!$G$11,IF(K422="spotkanie informacyjne w szkole ponadgimnazjalnej lub uczelni",'do aut wyliczen'!$G$9)))))</f>
        <v>0</v>
      </c>
      <c r="N422" s="277"/>
    </row>
    <row r="423" spans="1:14" ht="21.75" hidden="1" thickTop="1" x14ac:dyDescent="0.35">
      <c r="B423" s="69" t="s">
        <v>23</v>
      </c>
      <c r="C423" s="265"/>
      <c r="D423" s="266"/>
      <c r="E423" s="266"/>
      <c r="F423" s="266"/>
      <c r="G423" s="267"/>
      <c r="H423" s="66"/>
      <c r="I423" s="66"/>
      <c r="J423" s="67"/>
      <c r="K423" s="193"/>
      <c r="L423" s="194"/>
      <c r="M423" s="276">
        <f>H423*(IF(K423="spotkanie informacyjne",'do aut wyliczen'!$G$8,IF(K423="szkolenie",'do aut wyliczen'!$G$10,IF(K423="szkolenie z ekspertem",'do aut wyliczen'!$G$11,IF(K423="spotkanie informacyjne w szkole ponadgimnazjalnej lub uczelni",'do aut wyliczen'!$G$9)))))</f>
        <v>0</v>
      </c>
      <c r="N423" s="277"/>
    </row>
    <row r="424" spans="1:14" ht="21" hidden="1" x14ac:dyDescent="0.35">
      <c r="B424" s="54" t="s">
        <v>25</v>
      </c>
      <c r="C424" s="265"/>
      <c r="D424" s="266"/>
      <c r="E424" s="266"/>
      <c r="F424" s="266"/>
      <c r="G424" s="267"/>
      <c r="H424" s="66"/>
      <c r="I424" s="66"/>
      <c r="J424" s="67"/>
      <c r="K424" s="193"/>
      <c r="L424" s="194"/>
      <c r="M424" s="276">
        <f>H424*(IF(K424="spotkanie informacyjne",'do aut wyliczen'!$G$8,IF(K424="szkolenie",'do aut wyliczen'!$G$10,IF(K424="szkolenie z ekspertem",'do aut wyliczen'!$G$11,IF(K424="spotkanie informacyjne w szkole ponadgimnazjalnej lub uczelni",'do aut wyliczen'!$G$9)))))</f>
        <v>0</v>
      </c>
      <c r="N424" s="277"/>
    </row>
    <row r="425" spans="1:14" ht="21" hidden="1" x14ac:dyDescent="0.35">
      <c r="B425" s="54" t="s">
        <v>29</v>
      </c>
      <c r="C425" s="265"/>
      <c r="D425" s="266"/>
      <c r="E425" s="266"/>
      <c r="F425" s="266"/>
      <c r="G425" s="267"/>
      <c r="H425" s="66"/>
      <c r="I425" s="66"/>
      <c r="J425" s="67"/>
      <c r="K425" s="193"/>
      <c r="L425" s="194"/>
      <c r="M425" s="276">
        <f>H425*(IF(K425="spotkanie informacyjne",'do aut wyliczen'!$G$8,IF(K425="szkolenie",'do aut wyliczen'!$G$10,IF(K425="szkolenie z ekspertem",'do aut wyliczen'!$G$11,IF(K425="spotkanie informacyjne w szkole ponadgimnazjalnej lub uczelni",'do aut wyliczen'!$G$9)))))</f>
        <v>0</v>
      </c>
      <c r="N425" s="277"/>
    </row>
    <row r="426" spans="1:14" ht="21" hidden="1" x14ac:dyDescent="0.35">
      <c r="B426" s="54" t="s">
        <v>30</v>
      </c>
      <c r="C426" s="265"/>
      <c r="D426" s="266"/>
      <c r="E426" s="266"/>
      <c r="F426" s="266"/>
      <c r="G426" s="267"/>
      <c r="H426" s="66"/>
      <c r="I426" s="66"/>
      <c r="J426" s="67"/>
      <c r="K426" s="193"/>
      <c r="L426" s="194"/>
      <c r="M426" s="276">
        <f>H426*(IF(K426="spotkanie informacyjne",'do aut wyliczen'!$G$8,IF(K426="szkolenie",'do aut wyliczen'!$G$10,IF(K426="szkolenie z ekspertem",'do aut wyliczen'!$G$11,IF(K426="spotkanie informacyjne w szkole ponadgimnazjalnej lub uczelni",'do aut wyliczen'!$G$9)))))</f>
        <v>0</v>
      </c>
      <c r="N426" s="277"/>
    </row>
    <row r="427" spans="1:14" ht="21" hidden="1" x14ac:dyDescent="0.35">
      <c r="B427" s="54" t="s">
        <v>31</v>
      </c>
      <c r="C427" s="265"/>
      <c r="D427" s="266"/>
      <c r="E427" s="266"/>
      <c r="F427" s="266"/>
      <c r="G427" s="267"/>
      <c r="H427" s="66"/>
      <c r="I427" s="66"/>
      <c r="J427" s="67"/>
      <c r="K427" s="193"/>
      <c r="L427" s="194"/>
      <c r="M427" s="276">
        <f>H427*(IF(K427="spotkanie informacyjne",'do aut wyliczen'!$G$8,IF(K427="szkolenie",'do aut wyliczen'!$G$10,IF(K427="szkolenie z ekspertem",'do aut wyliczen'!$G$11,IF(K427="spotkanie informacyjne w szkole ponadgimnazjalnej lub uczelni",'do aut wyliczen'!$G$9)))))</f>
        <v>0</v>
      </c>
      <c r="N427" s="277"/>
    </row>
    <row r="428" spans="1:14" ht="21.75" thickTop="1" x14ac:dyDescent="0.35">
      <c r="B428" s="70" t="s">
        <v>70</v>
      </c>
      <c r="C428" s="270"/>
      <c r="D428" s="271"/>
      <c r="E428" s="271"/>
      <c r="F428" s="271"/>
      <c r="G428" s="272"/>
      <c r="H428" s="71"/>
      <c r="I428" s="71"/>
      <c r="J428" s="71"/>
      <c r="K428" s="270"/>
      <c r="L428" s="272"/>
      <c r="M428" s="212"/>
      <c r="N428" s="213"/>
    </row>
    <row r="430" spans="1:14" ht="15" customHeight="1" x14ac:dyDescent="0.35">
      <c r="B430" s="75"/>
      <c r="C430" s="76"/>
      <c r="D430" s="76"/>
      <c r="E430" s="76"/>
      <c r="F430" s="76"/>
      <c r="G430" s="76"/>
      <c r="H430" s="77"/>
      <c r="I430" s="77"/>
      <c r="J430" s="77"/>
      <c r="K430" s="77"/>
      <c r="L430" s="77"/>
      <c r="M430" s="76"/>
      <c r="N430" s="76"/>
    </row>
    <row r="431" spans="1:14" ht="20.25" customHeight="1" thickBot="1" x14ac:dyDescent="0.35">
      <c r="B431" s="230" t="s">
        <v>74</v>
      </c>
      <c r="C431" s="230"/>
    </row>
    <row r="432" spans="1:14" ht="30" customHeight="1" thickBot="1" x14ac:dyDescent="0.4">
      <c r="B432" s="216" t="s">
        <v>47</v>
      </c>
      <c r="C432" s="217"/>
      <c r="D432" s="218"/>
      <c r="E432" s="218"/>
      <c r="F432" s="218"/>
      <c r="G432" s="219"/>
    </row>
    <row r="433" spans="2:9" ht="21" x14ac:dyDescent="0.25">
      <c r="B433" s="61" t="s">
        <v>13</v>
      </c>
      <c r="C433" s="222" t="s">
        <v>48</v>
      </c>
      <c r="D433" s="223"/>
      <c r="E433" s="223"/>
      <c r="F433" s="223"/>
      <c r="G433" s="45" t="s">
        <v>17</v>
      </c>
      <c r="H433" s="45" t="s">
        <v>43</v>
      </c>
    </row>
    <row r="434" spans="2:9" ht="21" x14ac:dyDescent="0.35">
      <c r="B434" s="54" t="s">
        <v>117</v>
      </c>
      <c r="C434" s="268" t="s">
        <v>247</v>
      </c>
      <c r="D434" s="268"/>
      <c r="E434" s="268"/>
      <c r="F434" s="268"/>
      <c r="G434" s="78"/>
      <c r="H434" s="127">
        <f>G434*'do aut wyliczen'!G7</f>
        <v>0</v>
      </c>
    </row>
    <row r="435" spans="2:9" ht="21" x14ac:dyDescent="0.35">
      <c r="B435" s="54" t="s">
        <v>118</v>
      </c>
      <c r="C435" s="268" t="s">
        <v>248</v>
      </c>
      <c r="D435" s="268"/>
      <c r="E435" s="268"/>
      <c r="F435" s="268"/>
      <c r="G435" s="78"/>
      <c r="H435" s="127">
        <f>G435*'do aut wyliczen'!G7</f>
        <v>0</v>
      </c>
    </row>
    <row r="436" spans="2:9" ht="21" x14ac:dyDescent="0.35">
      <c r="B436" s="54" t="s">
        <v>119</v>
      </c>
      <c r="C436" s="268" t="s">
        <v>249</v>
      </c>
      <c r="D436" s="268"/>
      <c r="E436" s="268"/>
      <c r="F436" s="268"/>
      <c r="G436" s="78"/>
      <c r="H436" s="127">
        <f>G436*'do aut wyliczen'!G7</f>
        <v>0</v>
      </c>
    </row>
    <row r="437" spans="2:9" ht="21" x14ac:dyDescent="0.35">
      <c r="B437" s="54" t="s">
        <v>120</v>
      </c>
      <c r="C437" s="193" t="s">
        <v>250</v>
      </c>
      <c r="D437" s="225"/>
      <c r="E437" s="225"/>
      <c r="F437" s="194"/>
      <c r="G437" s="78"/>
      <c r="H437" s="127">
        <f>G437*'do aut wyliczen'!G7</f>
        <v>0</v>
      </c>
    </row>
    <row r="438" spans="2:9" ht="21" x14ac:dyDescent="0.35">
      <c r="B438" s="54" t="s">
        <v>121</v>
      </c>
      <c r="C438" s="193" t="s">
        <v>251</v>
      </c>
      <c r="D438" s="225"/>
      <c r="E438" s="225"/>
      <c r="F438" s="194"/>
      <c r="G438" s="78"/>
      <c r="H438" s="127">
        <f>G438*'do aut wyliczen'!G7</f>
        <v>0</v>
      </c>
    </row>
    <row r="439" spans="2:9" ht="21" x14ac:dyDescent="0.25">
      <c r="F439" s="79" t="s">
        <v>32</v>
      </c>
      <c r="G439" s="128">
        <f>SUM(G434:G438)</f>
        <v>0</v>
      </c>
      <c r="H439" s="80"/>
    </row>
    <row r="441" spans="2:9" ht="18" customHeight="1" thickBot="1" x14ac:dyDescent="0.35">
      <c r="B441" s="230" t="s">
        <v>132</v>
      </c>
      <c r="C441" s="230"/>
    </row>
    <row r="442" spans="2:9" ht="21.75" thickBot="1" x14ac:dyDescent="0.4">
      <c r="B442" s="216" t="s">
        <v>256</v>
      </c>
      <c r="C442" s="217"/>
      <c r="D442" s="218"/>
      <c r="E442" s="218"/>
      <c r="F442" s="218"/>
      <c r="G442" s="219"/>
    </row>
    <row r="443" spans="2:9" ht="21" x14ac:dyDescent="0.25">
      <c r="B443" s="61" t="s">
        <v>13</v>
      </c>
      <c r="C443" s="222" t="s">
        <v>46</v>
      </c>
      <c r="D443" s="223"/>
      <c r="E443" s="223"/>
      <c r="F443" s="223"/>
      <c r="G443" s="224"/>
      <c r="H443" s="45" t="s">
        <v>17</v>
      </c>
      <c r="I443" s="45" t="s">
        <v>43</v>
      </c>
    </row>
    <row r="444" spans="2:9" ht="21" x14ac:dyDescent="0.35">
      <c r="B444" s="54" t="s">
        <v>5</v>
      </c>
      <c r="C444" s="189" t="s">
        <v>240</v>
      </c>
      <c r="D444" s="190"/>
      <c r="E444" s="190"/>
      <c r="F444" s="190"/>
      <c r="G444" s="191"/>
      <c r="H444" s="67"/>
      <c r="I444" s="129">
        <f>H444*'do aut wyliczen'!$G$12</f>
        <v>0</v>
      </c>
    </row>
    <row r="445" spans="2:9" ht="21" x14ac:dyDescent="0.35">
      <c r="B445" s="54" t="s">
        <v>6</v>
      </c>
      <c r="C445" s="189" t="s">
        <v>286</v>
      </c>
      <c r="D445" s="190"/>
      <c r="E445" s="190"/>
      <c r="F445" s="190"/>
      <c r="G445" s="191"/>
      <c r="H445" s="67"/>
      <c r="I445" s="129">
        <f>H445*'do aut wyliczen'!$G$13</f>
        <v>0</v>
      </c>
    </row>
    <row r="446" spans="2:9" ht="21" x14ac:dyDescent="0.35">
      <c r="B446" s="54" t="s">
        <v>9</v>
      </c>
      <c r="C446" s="189" t="s">
        <v>285</v>
      </c>
      <c r="D446" s="190"/>
      <c r="E446" s="190"/>
      <c r="F446" s="190"/>
      <c r="G446" s="191"/>
      <c r="H446" s="67"/>
      <c r="I446" s="129">
        <f>H446*'do aut wyliczen'!$G$14</f>
        <v>0</v>
      </c>
    </row>
    <row r="447" spans="2:9" ht="21" x14ac:dyDescent="0.35">
      <c r="B447" s="54" t="s">
        <v>10</v>
      </c>
      <c r="C447" s="189" t="s">
        <v>145</v>
      </c>
      <c r="D447" s="190"/>
      <c r="E447" s="190"/>
      <c r="F447" s="190"/>
      <c r="G447" s="191"/>
      <c r="H447" s="67"/>
      <c r="I447" s="129">
        <v>0</v>
      </c>
    </row>
    <row r="448" spans="2:9" ht="21" x14ac:dyDescent="0.25">
      <c r="G448" s="79" t="s">
        <v>32</v>
      </c>
      <c r="H448" s="130">
        <f>SUM(H444:H447)</f>
        <v>0</v>
      </c>
      <c r="I448" s="130">
        <f>SUM(I444:I447)</f>
        <v>0</v>
      </c>
    </row>
    <row r="450" spans="2:9" ht="19.5" thickBot="1" x14ac:dyDescent="0.35">
      <c r="B450" s="230" t="s">
        <v>131</v>
      </c>
      <c r="C450" s="230"/>
    </row>
    <row r="451" spans="2:9" ht="21.75" thickBot="1" x14ac:dyDescent="0.4">
      <c r="B451" s="216" t="s">
        <v>262</v>
      </c>
      <c r="C451" s="217"/>
      <c r="D451" s="218"/>
      <c r="E451" s="218"/>
      <c r="F451" s="218"/>
      <c r="G451" s="219"/>
    </row>
    <row r="452" spans="2:9" ht="21" x14ac:dyDescent="0.25">
      <c r="B452" s="61" t="s">
        <v>13</v>
      </c>
      <c r="C452" s="222" t="s">
        <v>46</v>
      </c>
      <c r="D452" s="223"/>
      <c r="E452" s="223"/>
      <c r="F452" s="223"/>
      <c r="G452" s="224"/>
      <c r="H452" s="45" t="s">
        <v>17</v>
      </c>
      <c r="I452" s="45" t="s">
        <v>43</v>
      </c>
    </row>
    <row r="453" spans="2:9" ht="21" x14ac:dyDescent="0.35">
      <c r="B453" s="54" t="s">
        <v>5</v>
      </c>
      <c r="C453" s="189" t="s">
        <v>240</v>
      </c>
      <c r="D453" s="190"/>
      <c r="E453" s="190"/>
      <c r="F453" s="190"/>
      <c r="G453" s="191"/>
      <c r="H453" s="67"/>
      <c r="I453" s="129">
        <f>H453*'do aut wyliczen'!$G$12</f>
        <v>0</v>
      </c>
    </row>
    <row r="454" spans="2:9" ht="21" x14ac:dyDescent="0.35">
      <c r="B454" s="54" t="s">
        <v>6</v>
      </c>
      <c r="C454" s="189" t="s">
        <v>286</v>
      </c>
      <c r="D454" s="190"/>
      <c r="E454" s="190"/>
      <c r="F454" s="190"/>
      <c r="G454" s="191"/>
      <c r="H454" s="67"/>
      <c r="I454" s="129">
        <f>H454*'do aut wyliczen'!$G$13</f>
        <v>0</v>
      </c>
    </row>
    <row r="455" spans="2:9" ht="21" x14ac:dyDescent="0.35">
      <c r="B455" s="54" t="s">
        <v>9</v>
      </c>
      <c r="C455" s="189" t="s">
        <v>285</v>
      </c>
      <c r="D455" s="190"/>
      <c r="E455" s="190"/>
      <c r="F455" s="190"/>
      <c r="G455" s="191"/>
      <c r="H455" s="67"/>
      <c r="I455" s="129">
        <f>H455*'do aut wyliczen'!$G$14</f>
        <v>0</v>
      </c>
    </row>
    <row r="456" spans="2:9" ht="21" x14ac:dyDescent="0.35">
      <c r="B456" s="54" t="s">
        <v>10</v>
      </c>
      <c r="C456" s="189" t="s">
        <v>145</v>
      </c>
      <c r="D456" s="190"/>
      <c r="E456" s="190"/>
      <c r="F456" s="190"/>
      <c r="G456" s="191"/>
      <c r="H456" s="67"/>
      <c r="I456" s="129">
        <v>0</v>
      </c>
    </row>
    <row r="457" spans="2:9" ht="21" x14ac:dyDescent="0.25">
      <c r="G457" s="79" t="s">
        <v>32</v>
      </c>
      <c r="H457" s="130">
        <f>SUM(H453:H456)</f>
        <v>0</v>
      </c>
      <c r="I457" s="130">
        <f>SUM(I453:I456)</f>
        <v>0</v>
      </c>
    </row>
    <row r="459" spans="2:9" ht="19.5" thickBot="1" x14ac:dyDescent="0.35">
      <c r="B459" s="230" t="s">
        <v>130</v>
      </c>
      <c r="C459" s="230"/>
    </row>
    <row r="460" spans="2:9" ht="21.75" thickBot="1" x14ac:dyDescent="0.4">
      <c r="B460" s="216" t="s">
        <v>267</v>
      </c>
      <c r="C460" s="217"/>
      <c r="D460" s="218"/>
      <c r="E460" s="218"/>
      <c r="F460" s="218"/>
      <c r="G460" s="219"/>
    </row>
    <row r="461" spans="2:9" ht="21" x14ac:dyDescent="0.25">
      <c r="B461" s="61" t="s">
        <v>13</v>
      </c>
      <c r="C461" s="222" t="s">
        <v>46</v>
      </c>
      <c r="D461" s="223"/>
      <c r="E461" s="223"/>
      <c r="F461" s="223"/>
      <c r="G461" s="224"/>
      <c r="H461" s="45" t="s">
        <v>17</v>
      </c>
      <c r="I461" s="45" t="s">
        <v>43</v>
      </c>
    </row>
    <row r="462" spans="2:9" ht="21" x14ac:dyDescent="0.35">
      <c r="B462" s="54" t="s">
        <v>5</v>
      </c>
      <c r="C462" s="189" t="s">
        <v>240</v>
      </c>
      <c r="D462" s="190"/>
      <c r="E462" s="190"/>
      <c r="F462" s="190"/>
      <c r="G462" s="191"/>
      <c r="H462" s="67"/>
      <c r="I462" s="129">
        <f>H462*'do aut wyliczen'!$G$12</f>
        <v>0</v>
      </c>
    </row>
    <row r="463" spans="2:9" ht="21" x14ac:dyDescent="0.35">
      <c r="B463" s="54" t="s">
        <v>6</v>
      </c>
      <c r="C463" s="189" t="s">
        <v>286</v>
      </c>
      <c r="D463" s="190"/>
      <c r="E463" s="190"/>
      <c r="F463" s="190"/>
      <c r="G463" s="191"/>
      <c r="H463" s="67"/>
      <c r="I463" s="129">
        <f>H463*'do aut wyliczen'!$G$13</f>
        <v>0</v>
      </c>
    </row>
    <row r="464" spans="2:9" ht="21" x14ac:dyDescent="0.35">
      <c r="B464" s="54" t="s">
        <v>9</v>
      </c>
      <c r="C464" s="189" t="s">
        <v>285</v>
      </c>
      <c r="D464" s="190"/>
      <c r="E464" s="190"/>
      <c r="F464" s="190"/>
      <c r="G464" s="191"/>
      <c r="H464" s="67"/>
      <c r="I464" s="129">
        <f>H464*'do aut wyliczen'!$G$14</f>
        <v>0</v>
      </c>
    </row>
    <row r="465" spans="2:9" ht="21" x14ac:dyDescent="0.35">
      <c r="B465" s="54" t="s">
        <v>10</v>
      </c>
      <c r="C465" s="189" t="s">
        <v>145</v>
      </c>
      <c r="D465" s="190"/>
      <c r="E465" s="190"/>
      <c r="F465" s="190"/>
      <c r="G465" s="191"/>
      <c r="H465" s="67"/>
      <c r="I465" s="129">
        <v>0</v>
      </c>
    </row>
    <row r="466" spans="2:9" ht="21" x14ac:dyDescent="0.25">
      <c r="G466" s="79" t="s">
        <v>32</v>
      </c>
      <c r="H466" s="130">
        <f>SUM(H462:H465)</f>
        <v>0</v>
      </c>
      <c r="I466" s="130">
        <f>SUM(I462:I465)</f>
        <v>0</v>
      </c>
    </row>
    <row r="467" spans="2:9" ht="21" x14ac:dyDescent="0.25">
      <c r="G467" s="81"/>
      <c r="H467" s="81"/>
      <c r="I467" s="81"/>
    </row>
    <row r="468" spans="2:9" ht="19.5" thickBot="1" x14ac:dyDescent="0.35">
      <c r="B468" s="230" t="s">
        <v>129</v>
      </c>
      <c r="C468" s="230"/>
    </row>
    <row r="469" spans="2:9" ht="21.75" thickBot="1" x14ac:dyDescent="0.4">
      <c r="B469" s="216" t="s">
        <v>272</v>
      </c>
      <c r="C469" s="217"/>
      <c r="D469" s="218"/>
      <c r="E469" s="218"/>
      <c r="F469" s="218"/>
      <c r="G469" s="219"/>
    </row>
    <row r="470" spans="2:9" ht="21" x14ac:dyDescent="0.25">
      <c r="B470" s="61" t="s">
        <v>13</v>
      </c>
      <c r="C470" s="222" t="s">
        <v>46</v>
      </c>
      <c r="D470" s="223"/>
      <c r="E470" s="223"/>
      <c r="F470" s="223"/>
      <c r="G470" s="224"/>
      <c r="H470" s="45" t="s">
        <v>17</v>
      </c>
      <c r="I470" s="45" t="s">
        <v>43</v>
      </c>
    </row>
    <row r="471" spans="2:9" ht="21" x14ac:dyDescent="0.35">
      <c r="B471" s="54" t="s">
        <v>5</v>
      </c>
      <c r="C471" s="189" t="s">
        <v>240</v>
      </c>
      <c r="D471" s="190"/>
      <c r="E471" s="190"/>
      <c r="F471" s="190"/>
      <c r="G471" s="191"/>
      <c r="H471" s="67"/>
      <c r="I471" s="129">
        <f>H471*'do aut wyliczen'!$G$12</f>
        <v>0</v>
      </c>
    </row>
    <row r="472" spans="2:9" ht="21" x14ac:dyDescent="0.35">
      <c r="B472" s="54" t="s">
        <v>6</v>
      </c>
      <c r="C472" s="189" t="s">
        <v>286</v>
      </c>
      <c r="D472" s="190"/>
      <c r="E472" s="190"/>
      <c r="F472" s="190"/>
      <c r="G472" s="191"/>
      <c r="H472" s="67"/>
      <c r="I472" s="129">
        <f>H472*'do aut wyliczen'!$G$13</f>
        <v>0</v>
      </c>
    </row>
    <row r="473" spans="2:9" ht="21" x14ac:dyDescent="0.35">
      <c r="B473" s="54" t="s">
        <v>9</v>
      </c>
      <c r="C473" s="189" t="s">
        <v>285</v>
      </c>
      <c r="D473" s="190"/>
      <c r="E473" s="190"/>
      <c r="F473" s="190"/>
      <c r="G473" s="191"/>
      <c r="H473" s="67"/>
      <c r="I473" s="129">
        <f>H473*'do aut wyliczen'!$G$14</f>
        <v>0</v>
      </c>
    </row>
    <row r="474" spans="2:9" ht="21" x14ac:dyDescent="0.35">
      <c r="B474" s="54" t="s">
        <v>10</v>
      </c>
      <c r="C474" s="189" t="s">
        <v>145</v>
      </c>
      <c r="D474" s="190"/>
      <c r="E474" s="190"/>
      <c r="F474" s="190"/>
      <c r="G474" s="191"/>
      <c r="H474" s="67"/>
      <c r="I474" s="129">
        <v>0</v>
      </c>
    </row>
    <row r="475" spans="2:9" ht="21" x14ac:dyDescent="0.25">
      <c r="G475" s="79" t="s">
        <v>32</v>
      </c>
      <c r="H475" s="130">
        <f>SUM(H471:H474)</f>
        <v>0</v>
      </c>
      <c r="I475" s="130">
        <f>SUM(I471:I474)</f>
        <v>0</v>
      </c>
    </row>
    <row r="476" spans="2:9" ht="21" x14ac:dyDescent="0.25">
      <c r="G476" s="81"/>
      <c r="H476" s="81"/>
      <c r="I476" s="81"/>
    </row>
    <row r="477" spans="2:9" ht="19.5" thickBot="1" x14ac:dyDescent="0.35">
      <c r="B477" s="230" t="s">
        <v>128</v>
      </c>
      <c r="C477" s="230"/>
    </row>
    <row r="478" spans="2:9" ht="21.75" thickBot="1" x14ac:dyDescent="0.4">
      <c r="B478" s="216" t="s">
        <v>275</v>
      </c>
      <c r="C478" s="217"/>
      <c r="D478" s="218"/>
      <c r="E478" s="218"/>
      <c r="F478" s="218"/>
      <c r="G478" s="219"/>
    </row>
    <row r="479" spans="2:9" ht="21" x14ac:dyDescent="0.25">
      <c r="B479" s="61" t="s">
        <v>13</v>
      </c>
      <c r="C479" s="222" t="s">
        <v>46</v>
      </c>
      <c r="D479" s="223"/>
      <c r="E479" s="223"/>
      <c r="F479" s="223"/>
      <c r="G479" s="224"/>
      <c r="H479" s="45" t="s">
        <v>17</v>
      </c>
      <c r="I479" s="45" t="s">
        <v>43</v>
      </c>
    </row>
    <row r="480" spans="2:9" ht="21" x14ac:dyDescent="0.35">
      <c r="B480" s="54" t="s">
        <v>5</v>
      </c>
      <c r="C480" s="189" t="s">
        <v>240</v>
      </c>
      <c r="D480" s="190"/>
      <c r="E480" s="190"/>
      <c r="F480" s="190"/>
      <c r="G480" s="191"/>
      <c r="H480" s="67"/>
      <c r="I480" s="129">
        <f>H480*'do aut wyliczen'!$G$12</f>
        <v>0</v>
      </c>
    </row>
    <row r="481" spans="1:11" ht="21" x14ac:dyDescent="0.35">
      <c r="B481" s="54" t="s">
        <v>6</v>
      </c>
      <c r="C481" s="189" t="s">
        <v>286</v>
      </c>
      <c r="D481" s="190"/>
      <c r="E481" s="190"/>
      <c r="F481" s="190"/>
      <c r="G481" s="191"/>
      <c r="H481" s="67"/>
      <c r="I481" s="129">
        <f>H481*'do aut wyliczen'!$G$13</f>
        <v>0</v>
      </c>
    </row>
    <row r="482" spans="1:11" ht="21" x14ac:dyDescent="0.35">
      <c r="B482" s="54" t="s">
        <v>9</v>
      </c>
      <c r="C482" s="189" t="s">
        <v>285</v>
      </c>
      <c r="D482" s="190"/>
      <c r="E482" s="190"/>
      <c r="F482" s="190"/>
      <c r="G482" s="191"/>
      <c r="H482" s="67"/>
      <c r="I482" s="129">
        <f>H482*'do aut wyliczen'!$G$14</f>
        <v>0</v>
      </c>
    </row>
    <row r="483" spans="1:11" ht="21" x14ac:dyDescent="0.35">
      <c r="B483" s="54" t="s">
        <v>10</v>
      </c>
      <c r="C483" s="189" t="s">
        <v>145</v>
      </c>
      <c r="D483" s="190"/>
      <c r="E483" s="190"/>
      <c r="F483" s="190"/>
      <c r="G483" s="191"/>
      <c r="H483" s="67"/>
      <c r="I483" s="129">
        <v>0</v>
      </c>
    </row>
    <row r="484" spans="1:11" ht="21" x14ac:dyDescent="0.25">
      <c r="G484" s="79" t="s">
        <v>32</v>
      </c>
      <c r="H484" s="130">
        <f>SUM(H480:H483)</f>
        <v>0</v>
      </c>
      <c r="I484" s="130">
        <f>SUM(I480:I483)</f>
        <v>0</v>
      </c>
    </row>
    <row r="487" spans="1:11" ht="19.5" thickBot="1" x14ac:dyDescent="0.35">
      <c r="B487" s="269" t="s">
        <v>127</v>
      </c>
      <c r="C487" s="269"/>
    </row>
    <row r="488" spans="1:11" ht="28.5" customHeight="1" thickBot="1" x14ac:dyDescent="0.3">
      <c r="B488" s="253" t="s">
        <v>49</v>
      </c>
      <c r="C488" s="254"/>
      <c r="D488" s="254"/>
      <c r="E488" s="254"/>
      <c r="F488" s="254"/>
      <c r="G488" s="255"/>
    </row>
    <row r="489" spans="1:11" ht="36.75" customHeight="1" x14ac:dyDescent="0.25">
      <c r="B489" s="61" t="s">
        <v>13</v>
      </c>
      <c r="C489" s="245" t="s">
        <v>44</v>
      </c>
      <c r="D489" s="245"/>
      <c r="E489" s="245"/>
      <c r="F489" s="245"/>
      <c r="G489" s="245"/>
      <c r="H489" s="208" t="s">
        <v>51</v>
      </c>
      <c r="I489" s="208"/>
      <c r="J489" s="208" t="s">
        <v>16</v>
      </c>
      <c r="K489" s="208"/>
    </row>
    <row r="490" spans="1:11" ht="21" x14ac:dyDescent="0.35">
      <c r="B490" s="54" t="s">
        <v>5</v>
      </c>
      <c r="C490" s="189"/>
      <c r="D490" s="190"/>
      <c r="E490" s="190"/>
      <c r="F490" s="190"/>
      <c r="G490" s="191"/>
      <c r="H490" s="228"/>
      <c r="I490" s="229"/>
      <c r="J490" s="214"/>
      <c r="K490" s="215"/>
    </row>
    <row r="491" spans="1:11" ht="21" x14ac:dyDescent="0.35">
      <c r="B491" s="54" t="s">
        <v>6</v>
      </c>
      <c r="C491" s="189"/>
      <c r="D491" s="190"/>
      <c r="E491" s="190"/>
      <c r="F491" s="190"/>
      <c r="G491" s="191"/>
      <c r="H491" s="193"/>
      <c r="I491" s="194"/>
      <c r="J491" s="214"/>
      <c r="K491" s="215"/>
    </row>
    <row r="492" spans="1:11" ht="21" x14ac:dyDescent="0.35">
      <c r="B492" s="54" t="s">
        <v>9</v>
      </c>
      <c r="C492" s="189"/>
      <c r="D492" s="190"/>
      <c r="E492" s="190"/>
      <c r="F492" s="190"/>
      <c r="G492" s="191"/>
      <c r="H492" s="193"/>
      <c r="I492" s="194"/>
      <c r="J492" s="214"/>
      <c r="K492" s="215"/>
    </row>
    <row r="493" spans="1:11" ht="21" x14ac:dyDescent="0.35">
      <c r="B493" s="54" t="s">
        <v>10</v>
      </c>
      <c r="C493" s="189"/>
      <c r="D493" s="190"/>
      <c r="E493" s="190"/>
      <c r="F493" s="190"/>
      <c r="G493" s="191"/>
      <c r="H493" s="193"/>
      <c r="I493" s="194"/>
      <c r="J493" s="82"/>
      <c r="K493" s="83"/>
    </row>
    <row r="494" spans="1:11" ht="21.75" thickBot="1" x14ac:dyDescent="0.4">
      <c r="A494" s="40"/>
      <c r="B494" s="68" t="s">
        <v>11</v>
      </c>
      <c r="C494" s="189"/>
      <c r="D494" s="190"/>
      <c r="E494" s="190"/>
      <c r="F494" s="190"/>
      <c r="G494" s="191"/>
      <c r="H494" s="193"/>
      <c r="I494" s="194"/>
      <c r="J494" s="82"/>
      <c r="K494" s="83"/>
    </row>
    <row r="495" spans="1:11" ht="21.75" hidden="1" thickTop="1" x14ac:dyDescent="0.35">
      <c r="B495" s="69" t="s">
        <v>23</v>
      </c>
      <c r="C495" s="189"/>
      <c r="D495" s="190"/>
      <c r="E495" s="190"/>
      <c r="F495" s="190"/>
      <c r="G495" s="191"/>
      <c r="H495" s="193"/>
      <c r="I495" s="194"/>
      <c r="J495" s="82"/>
      <c r="K495" s="83"/>
    </row>
    <row r="496" spans="1:11" ht="21" hidden="1" x14ac:dyDescent="0.35">
      <c r="B496" s="54" t="s">
        <v>25</v>
      </c>
      <c r="C496" s="189"/>
      <c r="D496" s="190"/>
      <c r="E496" s="190"/>
      <c r="F496" s="190"/>
      <c r="G496" s="191"/>
      <c r="H496" s="193"/>
      <c r="I496" s="194"/>
      <c r="J496" s="82"/>
      <c r="K496" s="83"/>
    </row>
    <row r="497" spans="2:12" ht="21" hidden="1" x14ac:dyDescent="0.35">
      <c r="B497" s="54" t="s">
        <v>29</v>
      </c>
      <c r="C497" s="189"/>
      <c r="D497" s="190"/>
      <c r="E497" s="190"/>
      <c r="F497" s="190"/>
      <c r="G497" s="191"/>
      <c r="H497" s="193"/>
      <c r="I497" s="194"/>
      <c r="J497" s="82"/>
      <c r="K497" s="83"/>
    </row>
    <row r="498" spans="2:12" ht="21" hidden="1" x14ac:dyDescent="0.35">
      <c r="B498" s="54" t="s">
        <v>30</v>
      </c>
      <c r="C498" s="189"/>
      <c r="D498" s="190"/>
      <c r="E498" s="190"/>
      <c r="F498" s="190"/>
      <c r="G498" s="191"/>
      <c r="H498" s="193"/>
      <c r="I498" s="194"/>
      <c r="J498" s="82"/>
      <c r="K498" s="83"/>
    </row>
    <row r="499" spans="2:12" ht="21" hidden="1" x14ac:dyDescent="0.35">
      <c r="B499" s="54" t="s">
        <v>31</v>
      </c>
      <c r="C499" s="189"/>
      <c r="D499" s="190"/>
      <c r="E499" s="190"/>
      <c r="F499" s="190"/>
      <c r="G499" s="191"/>
      <c r="H499" s="193"/>
      <c r="I499" s="194"/>
      <c r="J499" s="214"/>
      <c r="K499" s="215"/>
    </row>
    <row r="500" spans="2:12" ht="28.5" customHeight="1" thickTop="1" x14ac:dyDescent="0.25">
      <c r="H500" s="226" t="s">
        <v>32</v>
      </c>
      <c r="I500" s="227"/>
      <c r="J500" s="220">
        <f>SUM(J490:K499)</f>
        <v>0</v>
      </c>
      <c r="K500" s="221"/>
    </row>
    <row r="501" spans="2:12" ht="15.75" thickBot="1" x14ac:dyDescent="0.3"/>
    <row r="502" spans="2:12" x14ac:dyDescent="0.25">
      <c r="C502" s="300" t="s">
        <v>54</v>
      </c>
      <c r="D502" s="301"/>
      <c r="E502" s="301"/>
      <c r="F502" s="302"/>
    </row>
    <row r="503" spans="2:12" ht="15.75" thickBot="1" x14ac:dyDescent="0.3">
      <c r="C503" s="303"/>
      <c r="D503" s="304"/>
      <c r="E503" s="304"/>
      <c r="F503" s="305"/>
    </row>
    <row r="504" spans="2:12" x14ac:dyDescent="0.25">
      <c r="G504" s="11" t="s">
        <v>56</v>
      </c>
    </row>
    <row r="506" spans="2:12" ht="18.75" x14ac:dyDescent="0.3">
      <c r="B506" s="203" t="s">
        <v>182</v>
      </c>
      <c r="C506" s="204"/>
    </row>
    <row r="507" spans="2:12" ht="31.5" customHeight="1" x14ac:dyDescent="0.35">
      <c r="B507" s="205" t="s">
        <v>257</v>
      </c>
      <c r="C507" s="205"/>
      <c r="D507" s="205"/>
      <c r="E507" s="205"/>
      <c r="F507" s="205"/>
      <c r="G507" s="205"/>
    </row>
    <row r="508" spans="2:12" ht="34.5" customHeight="1" x14ac:dyDescent="0.25">
      <c r="B508" s="45" t="s">
        <v>13</v>
      </c>
      <c r="C508" s="208" t="s">
        <v>53</v>
      </c>
      <c r="D508" s="208"/>
      <c r="E508" s="208"/>
      <c r="F508" s="208"/>
      <c r="G508" s="208"/>
      <c r="H508" s="45" t="s">
        <v>52</v>
      </c>
      <c r="I508" s="206" t="s">
        <v>50</v>
      </c>
      <c r="J508" s="207"/>
      <c r="K508" s="208" t="s">
        <v>16</v>
      </c>
      <c r="L508" s="208"/>
    </row>
    <row r="509" spans="2:12" ht="21" x14ac:dyDescent="0.35">
      <c r="B509" s="54" t="s">
        <v>5</v>
      </c>
      <c r="C509" s="189"/>
      <c r="D509" s="190"/>
      <c r="E509" s="190"/>
      <c r="F509" s="190"/>
      <c r="G509" s="191"/>
      <c r="H509" s="67"/>
      <c r="I509" s="193"/>
      <c r="J509" s="194"/>
      <c r="K509" s="195"/>
      <c r="L509" s="196"/>
    </row>
    <row r="510" spans="2:12" ht="21" x14ac:dyDescent="0.35">
      <c r="B510" s="54" t="s">
        <v>6</v>
      </c>
      <c r="C510" s="189"/>
      <c r="D510" s="190"/>
      <c r="E510" s="190"/>
      <c r="F510" s="190"/>
      <c r="G510" s="191"/>
      <c r="H510" s="67"/>
      <c r="I510" s="193"/>
      <c r="J510" s="194"/>
      <c r="K510" s="195"/>
      <c r="L510" s="196"/>
    </row>
    <row r="511" spans="2:12" ht="21" x14ac:dyDescent="0.35">
      <c r="B511" s="54" t="s">
        <v>9</v>
      </c>
      <c r="C511" s="209"/>
      <c r="D511" s="210"/>
      <c r="E511" s="210"/>
      <c r="F511" s="210"/>
      <c r="G511" s="211"/>
      <c r="H511" s="67"/>
      <c r="I511" s="193"/>
      <c r="J511" s="194"/>
      <c r="K511" s="195"/>
      <c r="L511" s="196"/>
    </row>
    <row r="512" spans="2:12" ht="21" x14ac:dyDescent="0.35">
      <c r="B512" s="54" t="s">
        <v>10</v>
      </c>
      <c r="C512" s="209"/>
      <c r="D512" s="210"/>
      <c r="E512" s="210"/>
      <c r="F512" s="210"/>
      <c r="G512" s="211"/>
      <c r="H512" s="67"/>
      <c r="I512" s="193"/>
      <c r="J512" s="194"/>
      <c r="K512" s="195"/>
      <c r="L512" s="196"/>
    </row>
    <row r="513" spans="1:12" ht="21.75" thickBot="1" x14ac:dyDescent="0.4">
      <c r="A513" s="40"/>
      <c r="B513" s="68" t="s">
        <v>11</v>
      </c>
      <c r="C513" s="209"/>
      <c r="D513" s="210"/>
      <c r="E513" s="210"/>
      <c r="F513" s="210"/>
      <c r="G513" s="211"/>
      <c r="H513" s="67"/>
      <c r="I513" s="193"/>
      <c r="J513" s="194"/>
      <c r="K513" s="195"/>
      <c r="L513" s="196"/>
    </row>
    <row r="514" spans="1:12" ht="21.75" hidden="1" thickTop="1" x14ac:dyDescent="0.35">
      <c r="B514" s="69" t="s">
        <v>23</v>
      </c>
      <c r="C514" s="189"/>
      <c r="D514" s="190"/>
      <c r="E514" s="190"/>
      <c r="F514" s="190"/>
      <c r="G514" s="191"/>
      <c r="H514" s="67"/>
      <c r="I514" s="193"/>
      <c r="J514" s="194"/>
      <c r="K514" s="195"/>
      <c r="L514" s="196"/>
    </row>
    <row r="515" spans="1:12" ht="21" hidden="1" x14ac:dyDescent="0.35">
      <c r="B515" s="54" t="s">
        <v>25</v>
      </c>
      <c r="C515" s="189"/>
      <c r="D515" s="190"/>
      <c r="E515" s="190"/>
      <c r="F515" s="190"/>
      <c r="G515" s="191"/>
      <c r="H515" s="67"/>
      <c r="I515" s="193"/>
      <c r="J515" s="194"/>
      <c r="K515" s="195"/>
      <c r="L515" s="196"/>
    </row>
    <row r="516" spans="1:12" ht="21" hidden="1" x14ac:dyDescent="0.35">
      <c r="B516" s="54" t="s">
        <v>29</v>
      </c>
      <c r="C516" s="189"/>
      <c r="D516" s="190"/>
      <c r="E516" s="190"/>
      <c r="F516" s="190"/>
      <c r="G516" s="191"/>
      <c r="H516" s="67"/>
      <c r="I516" s="193"/>
      <c r="J516" s="194"/>
      <c r="K516" s="195"/>
      <c r="L516" s="196"/>
    </row>
    <row r="517" spans="1:12" ht="21" hidden="1" x14ac:dyDescent="0.35">
      <c r="B517" s="54" t="s">
        <v>30</v>
      </c>
      <c r="C517" s="189"/>
      <c r="D517" s="190"/>
      <c r="E517" s="190"/>
      <c r="F517" s="190"/>
      <c r="G517" s="191"/>
      <c r="H517" s="67"/>
      <c r="I517" s="193"/>
      <c r="J517" s="194"/>
      <c r="K517" s="195"/>
      <c r="L517" s="196"/>
    </row>
    <row r="518" spans="1:12" ht="21" hidden="1" x14ac:dyDescent="0.35">
      <c r="B518" s="54" t="s">
        <v>31</v>
      </c>
      <c r="C518" s="189"/>
      <c r="D518" s="190"/>
      <c r="E518" s="190"/>
      <c r="F518" s="190"/>
      <c r="G518" s="191"/>
      <c r="H518" s="67"/>
      <c r="I518" s="193"/>
      <c r="J518" s="194"/>
      <c r="K518" s="195"/>
      <c r="L518" s="196"/>
    </row>
    <row r="519" spans="1:12" ht="21.75" thickTop="1" x14ac:dyDescent="0.25">
      <c r="J519" s="79" t="s">
        <v>32</v>
      </c>
      <c r="K519" s="192">
        <f>SUM(K509:L518)</f>
        <v>0</v>
      </c>
      <c r="L519" s="192"/>
    </row>
    <row r="521" spans="1:12" ht="18.75" x14ac:dyDescent="0.3">
      <c r="B521" s="203" t="s">
        <v>183</v>
      </c>
      <c r="C521" s="204"/>
    </row>
    <row r="522" spans="1:12" ht="21" x14ac:dyDescent="0.35">
      <c r="B522" s="205" t="s">
        <v>263</v>
      </c>
      <c r="C522" s="205"/>
      <c r="D522" s="205"/>
      <c r="E522" s="205"/>
      <c r="F522" s="205"/>
      <c r="G522" s="205"/>
    </row>
    <row r="523" spans="1:12" ht="21" x14ac:dyDescent="0.25">
      <c r="B523" s="45" t="s">
        <v>13</v>
      </c>
      <c r="C523" s="208" t="s">
        <v>53</v>
      </c>
      <c r="D523" s="208"/>
      <c r="E523" s="208"/>
      <c r="F523" s="208"/>
      <c r="G523" s="208"/>
      <c r="H523" s="45" t="s">
        <v>52</v>
      </c>
      <c r="I523" s="206" t="s">
        <v>50</v>
      </c>
      <c r="J523" s="207"/>
      <c r="K523" s="208" t="s">
        <v>16</v>
      </c>
      <c r="L523" s="208"/>
    </row>
    <row r="524" spans="1:12" ht="21" x14ac:dyDescent="0.35">
      <c r="B524" s="54" t="s">
        <v>5</v>
      </c>
      <c r="C524" s="189"/>
      <c r="D524" s="190"/>
      <c r="E524" s="190"/>
      <c r="F524" s="190"/>
      <c r="G524" s="191"/>
      <c r="H524" s="67"/>
      <c r="I524" s="193"/>
      <c r="J524" s="194"/>
      <c r="K524" s="195"/>
      <c r="L524" s="196"/>
    </row>
    <row r="525" spans="1:12" ht="21" x14ac:dyDescent="0.35">
      <c r="B525" s="54" t="s">
        <v>6</v>
      </c>
      <c r="C525" s="189"/>
      <c r="D525" s="190"/>
      <c r="E525" s="190"/>
      <c r="F525" s="190"/>
      <c r="G525" s="191"/>
      <c r="H525" s="67"/>
      <c r="I525" s="193"/>
      <c r="J525" s="194"/>
      <c r="K525" s="195"/>
      <c r="L525" s="196"/>
    </row>
    <row r="526" spans="1:12" ht="21" x14ac:dyDescent="0.35">
      <c r="B526" s="54" t="s">
        <v>9</v>
      </c>
      <c r="C526" s="189"/>
      <c r="D526" s="190"/>
      <c r="E526" s="190"/>
      <c r="F526" s="190"/>
      <c r="G526" s="191"/>
      <c r="H526" s="67"/>
      <c r="I526" s="193"/>
      <c r="J526" s="194"/>
      <c r="K526" s="195"/>
      <c r="L526" s="196"/>
    </row>
    <row r="527" spans="1:12" ht="21" x14ac:dyDescent="0.35">
      <c r="B527" s="54" t="s">
        <v>10</v>
      </c>
      <c r="C527" s="209"/>
      <c r="D527" s="210"/>
      <c r="E527" s="210"/>
      <c r="F527" s="210"/>
      <c r="G527" s="211"/>
      <c r="H527" s="67"/>
      <c r="I527" s="193"/>
      <c r="J527" s="194"/>
      <c r="K527" s="195"/>
      <c r="L527" s="196"/>
    </row>
    <row r="528" spans="1:12" ht="21.75" thickBot="1" x14ac:dyDescent="0.4">
      <c r="A528" s="40"/>
      <c r="B528" s="68" t="s">
        <v>11</v>
      </c>
      <c r="C528" s="189"/>
      <c r="D528" s="190"/>
      <c r="E528" s="190"/>
      <c r="F528" s="190"/>
      <c r="G528" s="191"/>
      <c r="H528" s="67"/>
      <c r="I528" s="193"/>
      <c r="J528" s="194"/>
      <c r="K528" s="195"/>
      <c r="L528" s="196"/>
    </row>
    <row r="529" spans="1:12" ht="21.75" hidden="1" thickTop="1" x14ac:dyDescent="0.35">
      <c r="B529" s="69" t="s">
        <v>23</v>
      </c>
      <c r="C529" s="189"/>
      <c r="D529" s="190"/>
      <c r="E529" s="190"/>
      <c r="F529" s="190"/>
      <c r="G529" s="191"/>
      <c r="H529" s="67"/>
      <c r="I529" s="193"/>
      <c r="J529" s="194"/>
      <c r="K529" s="195"/>
      <c r="L529" s="196"/>
    </row>
    <row r="530" spans="1:12" ht="21" hidden="1" x14ac:dyDescent="0.35">
      <c r="B530" s="54" t="s">
        <v>25</v>
      </c>
      <c r="C530" s="189"/>
      <c r="D530" s="190"/>
      <c r="E530" s="190"/>
      <c r="F530" s="190"/>
      <c r="G530" s="191"/>
      <c r="H530" s="67"/>
      <c r="I530" s="193"/>
      <c r="J530" s="194"/>
      <c r="K530" s="195"/>
      <c r="L530" s="196"/>
    </row>
    <row r="531" spans="1:12" ht="21" hidden="1" x14ac:dyDescent="0.35">
      <c r="B531" s="54" t="s">
        <v>29</v>
      </c>
      <c r="C531" s="189"/>
      <c r="D531" s="190"/>
      <c r="E531" s="190"/>
      <c r="F531" s="190"/>
      <c r="G531" s="191"/>
      <c r="H531" s="67"/>
      <c r="I531" s="193"/>
      <c r="J531" s="194"/>
      <c r="K531" s="195"/>
      <c r="L531" s="196"/>
    </row>
    <row r="532" spans="1:12" ht="21" hidden="1" x14ac:dyDescent="0.35">
      <c r="B532" s="54" t="s">
        <v>30</v>
      </c>
      <c r="C532" s="189"/>
      <c r="D532" s="190"/>
      <c r="E532" s="190"/>
      <c r="F532" s="190"/>
      <c r="G532" s="191"/>
      <c r="H532" s="67"/>
      <c r="I532" s="193"/>
      <c r="J532" s="194"/>
      <c r="K532" s="195"/>
      <c r="L532" s="196"/>
    </row>
    <row r="533" spans="1:12" ht="21" hidden="1" x14ac:dyDescent="0.35">
      <c r="B533" s="54" t="s">
        <v>31</v>
      </c>
      <c r="C533" s="189"/>
      <c r="D533" s="190"/>
      <c r="E533" s="190"/>
      <c r="F533" s="190"/>
      <c r="G533" s="191"/>
      <c r="H533" s="67"/>
      <c r="I533" s="193"/>
      <c r="J533" s="194"/>
      <c r="K533" s="195"/>
      <c r="L533" s="196"/>
    </row>
    <row r="534" spans="1:12" ht="21.75" thickTop="1" x14ac:dyDescent="0.25">
      <c r="J534" s="79" t="s">
        <v>32</v>
      </c>
      <c r="K534" s="192">
        <f>SUM(K524:L533)</f>
        <v>0</v>
      </c>
      <c r="L534" s="192"/>
    </row>
    <row r="536" spans="1:12" ht="18.75" x14ac:dyDescent="0.3">
      <c r="B536" s="203" t="s">
        <v>184</v>
      </c>
      <c r="C536" s="204"/>
    </row>
    <row r="537" spans="1:12" ht="21" x14ac:dyDescent="0.35">
      <c r="B537" s="205" t="s">
        <v>268</v>
      </c>
      <c r="C537" s="205"/>
      <c r="D537" s="205"/>
      <c r="E537" s="205"/>
      <c r="F537" s="205"/>
      <c r="G537" s="205"/>
    </row>
    <row r="538" spans="1:12" ht="21" x14ac:dyDescent="0.25">
      <c r="B538" s="45" t="s">
        <v>13</v>
      </c>
      <c r="C538" s="208" t="s">
        <v>53</v>
      </c>
      <c r="D538" s="208"/>
      <c r="E538" s="208"/>
      <c r="F538" s="208"/>
      <c r="G538" s="208"/>
      <c r="H538" s="45" t="s">
        <v>52</v>
      </c>
      <c r="I538" s="206" t="s">
        <v>50</v>
      </c>
      <c r="J538" s="207"/>
      <c r="K538" s="208" t="s">
        <v>16</v>
      </c>
      <c r="L538" s="208"/>
    </row>
    <row r="539" spans="1:12" ht="21" x14ac:dyDescent="0.35">
      <c r="B539" s="54" t="s">
        <v>5</v>
      </c>
      <c r="C539" s="197"/>
      <c r="D539" s="198"/>
      <c r="E539" s="198"/>
      <c r="F539" s="198"/>
      <c r="G539" s="199"/>
      <c r="H539" s="67"/>
      <c r="I539" s="193"/>
      <c r="J539" s="194"/>
      <c r="K539" s="195"/>
      <c r="L539" s="196"/>
    </row>
    <row r="540" spans="1:12" ht="21" x14ac:dyDescent="0.35">
      <c r="B540" s="54" t="s">
        <v>6</v>
      </c>
      <c r="C540" s="197"/>
      <c r="D540" s="198"/>
      <c r="E540" s="198"/>
      <c r="F540" s="198"/>
      <c r="G540" s="199"/>
      <c r="H540" s="67"/>
      <c r="I540" s="193"/>
      <c r="J540" s="194"/>
      <c r="K540" s="195"/>
      <c r="L540" s="196"/>
    </row>
    <row r="541" spans="1:12" ht="46.5" customHeight="1" x14ac:dyDescent="0.35">
      <c r="B541" s="54" t="s">
        <v>9</v>
      </c>
      <c r="C541" s="200"/>
      <c r="D541" s="201"/>
      <c r="E541" s="201"/>
      <c r="F541" s="201"/>
      <c r="G541" s="202"/>
      <c r="H541" s="67"/>
      <c r="I541" s="193"/>
      <c r="J541" s="194"/>
      <c r="K541" s="195"/>
      <c r="L541" s="196"/>
    </row>
    <row r="542" spans="1:12" ht="21" x14ac:dyDescent="0.35">
      <c r="B542" s="54" t="s">
        <v>10</v>
      </c>
      <c r="C542" s="197"/>
      <c r="D542" s="198"/>
      <c r="E542" s="198"/>
      <c r="F542" s="198"/>
      <c r="G542" s="199"/>
      <c r="H542" s="67"/>
      <c r="I542" s="193"/>
      <c r="J542" s="194"/>
      <c r="K542" s="195"/>
      <c r="L542" s="196"/>
    </row>
    <row r="543" spans="1:12" ht="21.75" thickBot="1" x14ac:dyDescent="0.4">
      <c r="A543" s="40"/>
      <c r="B543" s="68" t="s">
        <v>11</v>
      </c>
      <c r="C543" s="197"/>
      <c r="D543" s="198"/>
      <c r="E543" s="198"/>
      <c r="F543" s="198"/>
      <c r="G543" s="199"/>
      <c r="H543" s="67"/>
      <c r="I543" s="193"/>
      <c r="J543" s="194"/>
      <c r="K543" s="195"/>
      <c r="L543" s="196"/>
    </row>
    <row r="544" spans="1:12" ht="21.75" hidden="1" thickTop="1" x14ac:dyDescent="0.35">
      <c r="B544" s="69" t="s">
        <v>23</v>
      </c>
      <c r="C544" s="197"/>
      <c r="D544" s="198"/>
      <c r="E544" s="198"/>
      <c r="F544" s="198"/>
      <c r="G544" s="199"/>
      <c r="H544" s="67"/>
      <c r="I544" s="193"/>
      <c r="J544" s="194"/>
      <c r="K544" s="195"/>
      <c r="L544" s="196"/>
    </row>
    <row r="545" spans="1:12" ht="21" hidden="1" x14ac:dyDescent="0.35">
      <c r="B545" s="54" t="s">
        <v>25</v>
      </c>
      <c r="C545" s="197"/>
      <c r="D545" s="198"/>
      <c r="E545" s="198"/>
      <c r="F545" s="198"/>
      <c r="G545" s="199"/>
      <c r="H545" s="67"/>
      <c r="I545" s="193"/>
      <c r="J545" s="194"/>
      <c r="K545" s="195"/>
      <c r="L545" s="196"/>
    </row>
    <row r="546" spans="1:12" ht="21" hidden="1" x14ac:dyDescent="0.35">
      <c r="B546" s="54" t="s">
        <v>29</v>
      </c>
      <c r="C546" s="197"/>
      <c r="D546" s="198"/>
      <c r="E546" s="198"/>
      <c r="F546" s="198"/>
      <c r="G546" s="199"/>
      <c r="H546" s="67"/>
      <c r="I546" s="193"/>
      <c r="J546" s="194"/>
      <c r="K546" s="195"/>
      <c r="L546" s="196"/>
    </row>
    <row r="547" spans="1:12" ht="21" hidden="1" x14ac:dyDescent="0.35">
      <c r="B547" s="54" t="s">
        <v>30</v>
      </c>
      <c r="C547" s="197"/>
      <c r="D547" s="198"/>
      <c r="E547" s="198"/>
      <c r="F547" s="198"/>
      <c r="G547" s="199"/>
      <c r="H547" s="67"/>
      <c r="I547" s="193"/>
      <c r="J547" s="194"/>
      <c r="K547" s="195"/>
      <c r="L547" s="196"/>
    </row>
    <row r="548" spans="1:12" ht="21" hidden="1" x14ac:dyDescent="0.35">
      <c r="B548" s="54" t="s">
        <v>31</v>
      </c>
      <c r="C548" s="197"/>
      <c r="D548" s="198"/>
      <c r="E548" s="198"/>
      <c r="F548" s="198"/>
      <c r="G548" s="199"/>
      <c r="H548" s="67"/>
      <c r="I548" s="193"/>
      <c r="J548" s="194"/>
      <c r="K548" s="195"/>
      <c r="L548" s="196"/>
    </row>
    <row r="549" spans="1:12" ht="21.75" thickTop="1" x14ac:dyDescent="0.25">
      <c r="J549" s="79" t="s">
        <v>32</v>
      </c>
      <c r="K549" s="192">
        <f>SUM(K539:L548)</f>
        <v>0</v>
      </c>
      <c r="L549" s="192"/>
    </row>
    <row r="551" spans="1:12" ht="18.75" x14ac:dyDescent="0.3">
      <c r="B551" s="203" t="s">
        <v>185</v>
      </c>
      <c r="C551" s="204"/>
    </row>
    <row r="552" spans="1:12" ht="21" x14ac:dyDescent="0.35">
      <c r="B552" s="205" t="s">
        <v>273</v>
      </c>
      <c r="C552" s="205"/>
      <c r="D552" s="205"/>
      <c r="E552" s="205"/>
      <c r="F552" s="205"/>
      <c r="G552" s="205"/>
    </row>
    <row r="553" spans="1:12" ht="21" x14ac:dyDescent="0.25">
      <c r="B553" s="45" t="s">
        <v>13</v>
      </c>
      <c r="C553" s="208" t="s">
        <v>53</v>
      </c>
      <c r="D553" s="208"/>
      <c r="E553" s="208"/>
      <c r="F553" s="208"/>
      <c r="G553" s="208"/>
      <c r="H553" s="45" t="s">
        <v>52</v>
      </c>
      <c r="I553" s="206" t="s">
        <v>50</v>
      </c>
      <c r="J553" s="207"/>
      <c r="K553" s="208" t="s">
        <v>16</v>
      </c>
      <c r="L553" s="208"/>
    </row>
    <row r="554" spans="1:12" ht="21" x14ac:dyDescent="0.35">
      <c r="B554" s="54" t="s">
        <v>5</v>
      </c>
      <c r="C554" s="197"/>
      <c r="D554" s="198"/>
      <c r="E554" s="198"/>
      <c r="F554" s="198"/>
      <c r="G554" s="199"/>
      <c r="H554" s="67"/>
      <c r="I554" s="193"/>
      <c r="J554" s="194"/>
      <c r="K554" s="195"/>
      <c r="L554" s="196"/>
    </row>
    <row r="555" spans="1:12" ht="21" x14ac:dyDescent="0.35">
      <c r="B555" s="54" t="s">
        <v>6</v>
      </c>
      <c r="C555" s="197"/>
      <c r="D555" s="198"/>
      <c r="E555" s="198"/>
      <c r="F555" s="198"/>
      <c r="G555" s="199"/>
      <c r="H555" s="67"/>
      <c r="I555" s="193"/>
      <c r="J555" s="194"/>
      <c r="K555" s="195"/>
      <c r="L555" s="196"/>
    </row>
    <row r="556" spans="1:12" ht="21" x14ac:dyDescent="0.35">
      <c r="B556" s="54" t="s">
        <v>9</v>
      </c>
      <c r="C556" s="200"/>
      <c r="D556" s="201"/>
      <c r="E556" s="201"/>
      <c r="F556" s="201"/>
      <c r="G556" s="202"/>
      <c r="H556" s="67"/>
      <c r="I556" s="193"/>
      <c r="J556" s="194"/>
      <c r="K556" s="195"/>
      <c r="L556" s="196"/>
    </row>
    <row r="557" spans="1:12" ht="21" x14ac:dyDescent="0.35">
      <c r="B557" s="54" t="s">
        <v>10</v>
      </c>
      <c r="C557" s="197"/>
      <c r="D557" s="198"/>
      <c r="E557" s="198"/>
      <c r="F557" s="198"/>
      <c r="G557" s="199"/>
      <c r="H557" s="67"/>
      <c r="I557" s="193"/>
      <c r="J557" s="194"/>
      <c r="K557" s="195"/>
      <c r="L557" s="196"/>
    </row>
    <row r="558" spans="1:12" ht="21.75" thickBot="1" x14ac:dyDescent="0.4">
      <c r="A558" s="40"/>
      <c r="B558" s="68" t="s">
        <v>11</v>
      </c>
      <c r="C558" s="197"/>
      <c r="D558" s="198"/>
      <c r="E558" s="198"/>
      <c r="F558" s="198"/>
      <c r="G558" s="199"/>
      <c r="H558" s="67"/>
      <c r="I558" s="193"/>
      <c r="J558" s="194"/>
      <c r="K558" s="195"/>
      <c r="L558" s="196"/>
    </row>
    <row r="559" spans="1:12" ht="24" hidden="1" customHeight="1" thickTop="1" x14ac:dyDescent="0.35">
      <c r="B559" s="69" t="s">
        <v>23</v>
      </c>
      <c r="C559" s="197"/>
      <c r="D559" s="198"/>
      <c r="E559" s="198"/>
      <c r="F559" s="198"/>
      <c r="G559" s="199"/>
      <c r="H559" s="67"/>
      <c r="I559" s="193"/>
      <c r="J559" s="194"/>
      <c r="K559" s="195"/>
      <c r="L559" s="196"/>
    </row>
    <row r="560" spans="1:12" ht="21" hidden="1" x14ac:dyDescent="0.35">
      <c r="B560" s="54" t="s">
        <v>25</v>
      </c>
      <c r="C560" s="197"/>
      <c r="D560" s="198"/>
      <c r="E560" s="198"/>
      <c r="F560" s="198"/>
      <c r="G560" s="199"/>
      <c r="H560" s="67"/>
      <c r="I560" s="193"/>
      <c r="J560" s="194"/>
      <c r="K560" s="195"/>
      <c r="L560" s="196"/>
    </row>
    <row r="561" spans="1:12" ht="21" hidden="1" x14ac:dyDescent="0.35">
      <c r="B561" s="54" t="s">
        <v>29</v>
      </c>
      <c r="C561" s="197"/>
      <c r="D561" s="198"/>
      <c r="E561" s="198"/>
      <c r="F561" s="198"/>
      <c r="G561" s="199"/>
      <c r="H561" s="67"/>
      <c r="I561" s="193"/>
      <c r="J561" s="194"/>
      <c r="K561" s="195"/>
      <c r="L561" s="196"/>
    </row>
    <row r="562" spans="1:12" ht="21" hidden="1" x14ac:dyDescent="0.35">
      <c r="B562" s="54" t="s">
        <v>30</v>
      </c>
      <c r="C562" s="197"/>
      <c r="D562" s="198"/>
      <c r="E562" s="198"/>
      <c r="F562" s="198"/>
      <c r="G562" s="199"/>
      <c r="H562" s="67"/>
      <c r="I562" s="193"/>
      <c r="J562" s="194"/>
      <c r="K562" s="195"/>
      <c r="L562" s="196"/>
    </row>
    <row r="563" spans="1:12" ht="21" hidden="1" x14ac:dyDescent="0.35">
      <c r="B563" s="54" t="s">
        <v>31</v>
      </c>
      <c r="C563" s="197"/>
      <c r="D563" s="198"/>
      <c r="E563" s="198"/>
      <c r="F563" s="198"/>
      <c r="G563" s="199"/>
      <c r="H563" s="67"/>
      <c r="I563" s="193"/>
      <c r="J563" s="194"/>
      <c r="K563" s="195"/>
      <c r="L563" s="196"/>
    </row>
    <row r="564" spans="1:12" ht="21.75" thickTop="1" x14ac:dyDescent="0.25">
      <c r="J564" s="79" t="s">
        <v>32</v>
      </c>
      <c r="K564" s="192">
        <f>SUM(K554:L563)</f>
        <v>0</v>
      </c>
      <c r="L564" s="192"/>
    </row>
    <row r="566" spans="1:12" ht="18.75" x14ac:dyDescent="0.3">
      <c r="B566" s="203" t="s">
        <v>186</v>
      </c>
      <c r="C566" s="204"/>
    </row>
    <row r="567" spans="1:12" ht="21" x14ac:dyDescent="0.35">
      <c r="B567" s="205" t="s">
        <v>274</v>
      </c>
      <c r="C567" s="205"/>
      <c r="D567" s="205"/>
      <c r="E567" s="205"/>
      <c r="F567" s="205"/>
      <c r="G567" s="205"/>
    </row>
    <row r="568" spans="1:12" ht="21" x14ac:dyDescent="0.25">
      <c r="B568" s="45" t="s">
        <v>13</v>
      </c>
      <c r="C568" s="208" t="s">
        <v>53</v>
      </c>
      <c r="D568" s="208"/>
      <c r="E568" s="208"/>
      <c r="F568" s="208"/>
      <c r="G568" s="208"/>
      <c r="H568" s="45" t="s">
        <v>52</v>
      </c>
      <c r="I568" s="206" t="s">
        <v>50</v>
      </c>
      <c r="J568" s="207"/>
      <c r="K568" s="208" t="s">
        <v>16</v>
      </c>
      <c r="L568" s="208"/>
    </row>
    <row r="569" spans="1:12" ht="21" x14ac:dyDescent="0.35">
      <c r="B569" s="54" t="s">
        <v>5</v>
      </c>
      <c r="C569" s="197"/>
      <c r="D569" s="198"/>
      <c r="E569" s="198"/>
      <c r="F569" s="198"/>
      <c r="G569" s="199"/>
      <c r="H569" s="67"/>
      <c r="I569" s="193"/>
      <c r="J569" s="194"/>
      <c r="K569" s="195"/>
      <c r="L569" s="196"/>
    </row>
    <row r="570" spans="1:12" ht="21" x14ac:dyDescent="0.35">
      <c r="B570" s="54" t="s">
        <v>6</v>
      </c>
      <c r="C570" s="200"/>
      <c r="D570" s="201"/>
      <c r="E570" s="201"/>
      <c r="F570" s="201"/>
      <c r="G570" s="202"/>
      <c r="H570" s="67"/>
      <c r="I570" s="193"/>
      <c r="J570" s="194"/>
      <c r="K570" s="195"/>
      <c r="L570" s="196"/>
    </row>
    <row r="571" spans="1:12" ht="21" x14ac:dyDescent="0.35">
      <c r="B571" s="54" t="s">
        <v>9</v>
      </c>
      <c r="C571" s="197"/>
      <c r="D571" s="198"/>
      <c r="E571" s="198"/>
      <c r="F571" s="198"/>
      <c r="G571" s="199"/>
      <c r="H571" s="67"/>
      <c r="I571" s="193"/>
      <c r="J571" s="194"/>
      <c r="K571" s="195"/>
      <c r="L571" s="196"/>
    </row>
    <row r="572" spans="1:12" ht="21" x14ac:dyDescent="0.35">
      <c r="B572" s="54" t="s">
        <v>10</v>
      </c>
      <c r="C572" s="197"/>
      <c r="D572" s="198"/>
      <c r="E572" s="198"/>
      <c r="F572" s="198"/>
      <c r="G572" s="199"/>
      <c r="H572" s="67"/>
      <c r="I572" s="193"/>
      <c r="J572" s="194"/>
      <c r="K572" s="195"/>
      <c r="L572" s="196"/>
    </row>
    <row r="573" spans="1:12" ht="21.75" thickBot="1" x14ac:dyDescent="0.4">
      <c r="A573" s="40"/>
      <c r="B573" s="68" t="s">
        <v>11</v>
      </c>
      <c r="C573" s="197"/>
      <c r="D573" s="198"/>
      <c r="E573" s="198"/>
      <c r="F573" s="198"/>
      <c r="G573" s="199"/>
      <c r="H573" s="67"/>
      <c r="I573" s="193"/>
      <c r="J573" s="194"/>
      <c r="K573" s="195"/>
      <c r="L573" s="196"/>
    </row>
    <row r="574" spans="1:12" ht="21.75" hidden="1" thickTop="1" x14ac:dyDescent="0.35">
      <c r="B574" s="69" t="s">
        <v>23</v>
      </c>
      <c r="C574" s="197"/>
      <c r="D574" s="198"/>
      <c r="E574" s="198"/>
      <c r="F574" s="198"/>
      <c r="G574" s="199"/>
      <c r="H574" s="67"/>
      <c r="I574" s="193"/>
      <c r="J574" s="194"/>
      <c r="K574" s="195"/>
      <c r="L574" s="196"/>
    </row>
    <row r="575" spans="1:12" ht="21" hidden="1" x14ac:dyDescent="0.35">
      <c r="B575" s="54" t="s">
        <v>25</v>
      </c>
      <c r="C575" s="197"/>
      <c r="D575" s="198"/>
      <c r="E575" s="198"/>
      <c r="F575" s="198"/>
      <c r="G575" s="199"/>
      <c r="H575" s="67"/>
      <c r="I575" s="193"/>
      <c r="J575" s="194"/>
      <c r="K575" s="195"/>
      <c r="L575" s="196"/>
    </row>
    <row r="576" spans="1:12" ht="21" hidden="1" x14ac:dyDescent="0.35">
      <c r="B576" s="54" t="s">
        <v>29</v>
      </c>
      <c r="C576" s="197"/>
      <c r="D576" s="198"/>
      <c r="E576" s="198"/>
      <c r="F576" s="198"/>
      <c r="G576" s="199"/>
      <c r="H576" s="67"/>
      <c r="I576" s="193"/>
      <c r="J576" s="194"/>
      <c r="K576" s="195"/>
      <c r="L576" s="196"/>
    </row>
    <row r="577" spans="2:13" ht="21" hidden="1" x14ac:dyDescent="0.35">
      <c r="B577" s="54" t="s">
        <v>30</v>
      </c>
      <c r="C577" s="197"/>
      <c r="D577" s="198"/>
      <c r="E577" s="198"/>
      <c r="F577" s="198"/>
      <c r="G577" s="199"/>
      <c r="H577" s="67"/>
      <c r="I577" s="193"/>
      <c r="J577" s="194"/>
      <c r="K577" s="195"/>
      <c r="L577" s="196"/>
    </row>
    <row r="578" spans="2:13" ht="21" hidden="1" x14ac:dyDescent="0.35">
      <c r="B578" s="54" t="s">
        <v>31</v>
      </c>
      <c r="C578" s="197"/>
      <c r="D578" s="198"/>
      <c r="E578" s="198"/>
      <c r="F578" s="198"/>
      <c r="G578" s="199"/>
      <c r="H578" s="67"/>
      <c r="I578" s="193"/>
      <c r="J578" s="194"/>
      <c r="K578" s="195"/>
      <c r="L578" s="196"/>
    </row>
    <row r="579" spans="2:13" ht="21.75" thickTop="1" x14ac:dyDescent="0.25">
      <c r="J579" s="79" t="s">
        <v>32</v>
      </c>
      <c r="K579" s="192">
        <f>SUM(K569:L578)</f>
        <v>0</v>
      </c>
      <c r="L579" s="192"/>
    </row>
    <row r="581" spans="2:13" ht="15.75" thickBot="1" x14ac:dyDescent="0.3"/>
    <row r="582" spans="2:13" x14ac:dyDescent="0.25">
      <c r="C582" s="300" t="s">
        <v>55</v>
      </c>
      <c r="D582" s="301"/>
      <c r="E582" s="301"/>
      <c r="F582" s="302"/>
    </row>
    <row r="583" spans="2:13" ht="15.75" thickBot="1" x14ac:dyDescent="0.3">
      <c r="C583" s="303"/>
      <c r="D583" s="304"/>
      <c r="E583" s="304"/>
      <c r="F583" s="305"/>
    </row>
    <row r="586" spans="2:13" ht="19.5" thickBot="1" x14ac:dyDescent="0.35">
      <c r="B586" s="230" t="s">
        <v>76</v>
      </c>
      <c r="C586" s="230"/>
    </row>
    <row r="587" spans="2:13" x14ac:dyDescent="0.25">
      <c r="B587" s="256" t="s">
        <v>60</v>
      </c>
      <c r="C587" s="257"/>
      <c r="D587" s="258"/>
      <c r="E587" s="258"/>
      <c r="F587" s="258"/>
      <c r="G587" s="259"/>
    </row>
    <row r="588" spans="2:13" x14ac:dyDescent="0.25">
      <c r="B588" s="256"/>
      <c r="C588" s="257"/>
      <c r="D588" s="257"/>
      <c r="E588" s="257"/>
      <c r="F588" s="257"/>
      <c r="G588" s="260"/>
    </row>
    <row r="589" spans="2:13" ht="15" customHeight="1" x14ac:dyDescent="0.25">
      <c r="B589" s="208" t="s">
        <v>13</v>
      </c>
      <c r="C589" s="208" t="s">
        <v>81</v>
      </c>
      <c r="D589" s="208"/>
      <c r="E589" s="208"/>
      <c r="F589" s="208"/>
      <c r="G589" s="208"/>
      <c r="H589" s="206" t="s">
        <v>53</v>
      </c>
      <c r="I589" s="234"/>
      <c r="J589" s="234"/>
      <c r="K589" s="207"/>
      <c r="L589" s="285" t="s">
        <v>16</v>
      </c>
      <c r="M589" s="287"/>
    </row>
    <row r="590" spans="2:13" ht="15" customHeight="1" x14ac:dyDescent="0.25">
      <c r="B590" s="208"/>
      <c r="C590" s="208"/>
      <c r="D590" s="208"/>
      <c r="E590" s="208"/>
      <c r="F590" s="208"/>
      <c r="G590" s="208"/>
      <c r="H590" s="235"/>
      <c r="I590" s="236"/>
      <c r="J590" s="236"/>
      <c r="K590" s="237"/>
      <c r="L590" s="288"/>
      <c r="M590" s="290"/>
    </row>
    <row r="591" spans="2:13" ht="21" x14ac:dyDescent="0.35">
      <c r="B591" s="84" t="s">
        <v>5</v>
      </c>
      <c r="C591" s="411" t="s">
        <v>61</v>
      </c>
      <c r="D591" s="412"/>
      <c r="E591" s="412"/>
      <c r="F591" s="412"/>
      <c r="G591" s="412"/>
      <c r="H591" s="273"/>
      <c r="I591" s="273"/>
      <c r="J591" s="273"/>
      <c r="K591" s="273"/>
      <c r="L591" s="400"/>
      <c r="M591" s="400"/>
    </row>
    <row r="592" spans="2:13" ht="21" x14ac:dyDescent="0.35">
      <c r="B592" s="84" t="s">
        <v>6</v>
      </c>
      <c r="C592" s="189" t="s">
        <v>62</v>
      </c>
      <c r="D592" s="190"/>
      <c r="E592" s="190"/>
      <c r="F592" s="190"/>
      <c r="G592" s="191"/>
      <c r="H592" s="413"/>
      <c r="I592" s="413"/>
      <c r="J592" s="413"/>
      <c r="K592" s="414"/>
      <c r="L592" s="400"/>
      <c r="M592" s="400"/>
    </row>
    <row r="593" spans="1:13" ht="21" x14ac:dyDescent="0.35">
      <c r="B593" s="84" t="s">
        <v>9</v>
      </c>
      <c r="C593" s="189" t="s">
        <v>63</v>
      </c>
      <c r="D593" s="190"/>
      <c r="E593" s="190"/>
      <c r="F593" s="190"/>
      <c r="G593" s="191"/>
      <c r="H593" s="413"/>
      <c r="I593" s="413"/>
      <c r="J593" s="413"/>
      <c r="K593" s="414"/>
      <c r="L593" s="398">
        <v>0</v>
      </c>
      <c r="M593" s="398"/>
    </row>
    <row r="594" spans="1:13" ht="21" x14ac:dyDescent="0.35">
      <c r="B594" s="84" t="s">
        <v>10</v>
      </c>
      <c r="C594" s="376" t="s">
        <v>64</v>
      </c>
      <c r="D594" s="376"/>
      <c r="E594" s="376"/>
      <c r="F594" s="376"/>
      <c r="G594" s="376"/>
      <c r="H594" s="273"/>
      <c r="I594" s="273"/>
      <c r="J594" s="273"/>
      <c r="K594" s="273"/>
      <c r="L594" s="400"/>
      <c r="M594" s="400"/>
    </row>
    <row r="595" spans="1:13" ht="21.75" customHeight="1" x14ac:dyDescent="0.35">
      <c r="B595" s="75"/>
      <c r="C595" s="261"/>
      <c r="D595" s="261"/>
      <c r="E595" s="261"/>
      <c r="F595" s="261"/>
      <c r="G595" s="261"/>
      <c r="H595" s="85"/>
      <c r="I595" s="85"/>
      <c r="J595" s="415" t="s">
        <v>187</v>
      </c>
      <c r="K595" s="415"/>
      <c r="L595" s="314">
        <f>SUM(L591:M594)</f>
        <v>0</v>
      </c>
      <c r="M595" s="314"/>
    </row>
    <row r="596" spans="1:13" ht="12.75" customHeight="1" x14ac:dyDescent="0.25"/>
    <row r="598" spans="1:13" ht="19.5" thickBot="1" x14ac:dyDescent="0.35">
      <c r="B598" s="250" t="s">
        <v>75</v>
      </c>
      <c r="C598" s="252"/>
    </row>
    <row r="599" spans="1:13" x14ac:dyDescent="0.25">
      <c r="B599" s="256" t="s">
        <v>57</v>
      </c>
      <c r="C599" s="257"/>
      <c r="D599" s="258"/>
      <c r="E599" s="258"/>
      <c r="F599" s="258"/>
      <c r="G599" s="259"/>
    </row>
    <row r="600" spans="1:13" ht="15.75" thickBot="1" x14ac:dyDescent="0.3">
      <c r="B600" s="395"/>
      <c r="C600" s="257"/>
      <c r="D600" s="257"/>
      <c r="E600" s="257"/>
      <c r="F600" s="257"/>
      <c r="G600" s="260"/>
    </row>
    <row r="601" spans="1:13" ht="15" customHeight="1" x14ac:dyDescent="0.25">
      <c r="B601" s="208" t="s">
        <v>13</v>
      </c>
      <c r="C601" s="208" t="s">
        <v>58</v>
      </c>
      <c r="D601" s="208"/>
      <c r="E601" s="208"/>
      <c r="F601" s="208" t="s">
        <v>59</v>
      </c>
      <c r="G601" s="208"/>
      <c r="H601" s="208"/>
      <c r="I601" s="208" t="s">
        <v>16</v>
      </c>
      <c r="J601" s="208"/>
    </row>
    <row r="602" spans="1:13" ht="27" customHeight="1" x14ac:dyDescent="0.25">
      <c r="B602" s="208"/>
      <c r="C602" s="208"/>
      <c r="D602" s="208"/>
      <c r="E602" s="208"/>
      <c r="F602" s="208"/>
      <c r="G602" s="208"/>
      <c r="H602" s="208"/>
      <c r="I602" s="208"/>
      <c r="J602" s="208"/>
    </row>
    <row r="603" spans="1:13" ht="21" x14ac:dyDescent="0.35">
      <c r="B603" s="54" t="s">
        <v>5</v>
      </c>
      <c r="C603" s="268"/>
      <c r="D603" s="268"/>
      <c r="E603" s="268"/>
      <c r="F603" s="399"/>
      <c r="G603" s="399"/>
      <c r="H603" s="399"/>
      <c r="I603" s="398"/>
      <c r="J603" s="398"/>
    </row>
    <row r="604" spans="1:13" ht="21" x14ac:dyDescent="0.35">
      <c r="B604" s="54" t="s">
        <v>6</v>
      </c>
      <c r="C604" s="399"/>
      <c r="D604" s="399"/>
      <c r="E604" s="399"/>
      <c r="F604" s="399"/>
      <c r="G604" s="399"/>
      <c r="H604" s="399"/>
      <c r="I604" s="398"/>
      <c r="J604" s="398"/>
    </row>
    <row r="605" spans="1:13" ht="21" x14ac:dyDescent="0.35">
      <c r="B605" s="54" t="s">
        <v>9</v>
      </c>
      <c r="C605" s="399"/>
      <c r="D605" s="399"/>
      <c r="E605" s="399"/>
      <c r="F605" s="399"/>
      <c r="G605" s="399"/>
      <c r="H605" s="399"/>
      <c r="I605" s="398"/>
      <c r="J605" s="398"/>
    </row>
    <row r="606" spans="1:13" ht="21" x14ac:dyDescent="0.35">
      <c r="B606" s="54" t="s">
        <v>10</v>
      </c>
      <c r="C606" s="268"/>
      <c r="D606" s="268"/>
      <c r="E606" s="268"/>
      <c r="F606" s="268"/>
      <c r="G606" s="268"/>
      <c r="H606" s="268"/>
      <c r="I606" s="398"/>
      <c r="J606" s="398"/>
    </row>
    <row r="607" spans="1:13" ht="21.75" thickBot="1" x14ac:dyDescent="0.4">
      <c r="A607" s="40"/>
      <c r="B607" s="68" t="s">
        <v>11</v>
      </c>
      <c r="C607" s="268"/>
      <c r="D607" s="268"/>
      <c r="E607" s="268"/>
      <c r="F607" s="268"/>
      <c r="G607" s="268"/>
      <c r="H607" s="268"/>
      <c r="I607" s="398"/>
      <c r="J607" s="398"/>
    </row>
    <row r="608" spans="1:13" ht="21.75" hidden="1" thickTop="1" x14ac:dyDescent="0.35">
      <c r="B608" s="69" t="s">
        <v>23</v>
      </c>
      <c r="C608" s="268"/>
      <c r="D608" s="268"/>
      <c r="E608" s="268"/>
      <c r="F608" s="268"/>
      <c r="G608" s="268"/>
      <c r="H608" s="268"/>
      <c r="I608" s="398"/>
      <c r="J608" s="398"/>
    </row>
    <row r="609" spans="1:12" ht="21" hidden="1" x14ac:dyDescent="0.35">
      <c r="B609" s="54" t="s">
        <v>25</v>
      </c>
      <c r="C609" s="268"/>
      <c r="D609" s="268"/>
      <c r="E609" s="268"/>
      <c r="F609" s="268"/>
      <c r="G609" s="268"/>
      <c r="H609" s="268"/>
      <c r="I609" s="398"/>
      <c r="J609" s="398"/>
    </row>
    <row r="610" spans="1:12" ht="21" hidden="1" x14ac:dyDescent="0.35">
      <c r="B610" s="54" t="s">
        <v>29</v>
      </c>
      <c r="C610" s="193"/>
      <c r="D610" s="225"/>
      <c r="E610" s="194"/>
      <c r="F610" s="193"/>
      <c r="G610" s="225"/>
      <c r="H610" s="194"/>
      <c r="I610" s="195"/>
      <c r="J610" s="196"/>
    </row>
    <row r="611" spans="1:12" ht="21" hidden="1" x14ac:dyDescent="0.35">
      <c r="B611" s="54" t="s">
        <v>30</v>
      </c>
      <c r="C611" s="193"/>
      <c r="D611" s="225"/>
      <c r="E611" s="194"/>
      <c r="F611" s="193"/>
      <c r="G611" s="225"/>
      <c r="H611" s="194"/>
      <c r="I611" s="195"/>
      <c r="J611" s="196"/>
    </row>
    <row r="612" spans="1:12" ht="21" hidden="1" x14ac:dyDescent="0.35">
      <c r="B612" s="54" t="s">
        <v>31</v>
      </c>
      <c r="C612" s="268"/>
      <c r="D612" s="268"/>
      <c r="E612" s="268"/>
      <c r="F612" s="268"/>
      <c r="G612" s="268"/>
      <c r="H612" s="268"/>
      <c r="I612" s="398"/>
      <c r="J612" s="398"/>
    </row>
    <row r="613" spans="1:12" ht="18.75" customHeight="1" thickTop="1" x14ac:dyDescent="0.25">
      <c r="H613" s="79" t="s">
        <v>32</v>
      </c>
      <c r="I613" s="192">
        <f>SUM(I603:J612)</f>
        <v>0</v>
      </c>
      <c r="J613" s="192"/>
    </row>
    <row r="616" spans="1:12" ht="19.5" thickBot="1" x14ac:dyDescent="0.35">
      <c r="B616" s="230" t="s">
        <v>77</v>
      </c>
      <c r="C616" s="230"/>
      <c r="K616" s="86"/>
      <c r="L616" s="87"/>
    </row>
    <row r="617" spans="1:12" x14ac:dyDescent="0.25">
      <c r="B617" s="256" t="s">
        <v>79</v>
      </c>
      <c r="C617" s="257"/>
      <c r="D617" s="258"/>
      <c r="E617" s="258"/>
      <c r="F617" s="258"/>
      <c r="G617" s="259"/>
    </row>
    <row r="618" spans="1:12" ht="15.75" thickBot="1" x14ac:dyDescent="0.3">
      <c r="B618" s="395"/>
      <c r="C618" s="396"/>
      <c r="D618" s="396"/>
      <c r="E618" s="396"/>
      <c r="F618" s="396"/>
      <c r="G618" s="397"/>
    </row>
    <row r="619" spans="1:12" ht="57" customHeight="1" x14ac:dyDescent="0.25">
      <c r="B619" s="61" t="s">
        <v>13</v>
      </c>
      <c r="C619" s="245" t="s">
        <v>65</v>
      </c>
      <c r="D619" s="245"/>
      <c r="E619" s="245"/>
      <c r="F619" s="245"/>
      <c r="G619" s="245"/>
      <c r="H619" s="88" t="s">
        <v>179</v>
      </c>
      <c r="I619" s="89" t="s">
        <v>178</v>
      </c>
      <c r="J619" s="90" t="s">
        <v>69</v>
      </c>
      <c r="K619" s="91" t="s">
        <v>80</v>
      </c>
    </row>
    <row r="620" spans="1:12" ht="21" x14ac:dyDescent="0.35">
      <c r="B620" s="54" t="s">
        <v>5</v>
      </c>
      <c r="C620" s="189"/>
      <c r="D620" s="190"/>
      <c r="E620" s="190"/>
      <c r="F620" s="190"/>
      <c r="G620" s="191"/>
      <c r="H620" s="78"/>
      <c r="I620" s="78"/>
      <c r="J620" s="92"/>
      <c r="K620" s="131" t="e">
        <f>J620/I620</f>
        <v>#DIV/0!</v>
      </c>
    </row>
    <row r="621" spans="1:12" ht="21" x14ac:dyDescent="0.35">
      <c r="B621" s="54" t="s">
        <v>6</v>
      </c>
      <c r="C621" s="189"/>
      <c r="D621" s="190"/>
      <c r="E621" s="190"/>
      <c r="F621" s="190"/>
      <c r="G621" s="191"/>
      <c r="H621" s="78"/>
      <c r="I621" s="78"/>
      <c r="J621" s="92"/>
      <c r="K621" s="131" t="e">
        <f t="shared" ref="K621:K639" si="1">J621/I621</f>
        <v>#DIV/0!</v>
      </c>
    </row>
    <row r="622" spans="1:12" ht="21" x14ac:dyDescent="0.35">
      <c r="B622" s="54" t="s">
        <v>9</v>
      </c>
      <c r="C622" s="189"/>
      <c r="D622" s="190"/>
      <c r="E622" s="190"/>
      <c r="F622" s="190"/>
      <c r="G622" s="191"/>
      <c r="H622" s="78"/>
      <c r="I622" s="78"/>
      <c r="J622" s="92"/>
      <c r="K622" s="131" t="e">
        <f t="shared" si="1"/>
        <v>#DIV/0!</v>
      </c>
    </row>
    <row r="623" spans="1:12" ht="24" customHeight="1" x14ac:dyDescent="0.35">
      <c r="B623" s="54" t="s">
        <v>10</v>
      </c>
      <c r="C623" s="189"/>
      <c r="D623" s="190"/>
      <c r="E623" s="190"/>
      <c r="F623" s="190"/>
      <c r="G623" s="191"/>
      <c r="H623" s="78"/>
      <c r="I623" s="78"/>
      <c r="J623" s="92"/>
      <c r="K623" s="131" t="e">
        <f t="shared" si="1"/>
        <v>#DIV/0!</v>
      </c>
      <c r="L623" s="14"/>
    </row>
    <row r="624" spans="1:12" ht="24" customHeight="1" thickBot="1" x14ac:dyDescent="0.4">
      <c r="A624" s="40"/>
      <c r="B624" s="68" t="s">
        <v>11</v>
      </c>
      <c r="C624" s="189"/>
      <c r="D624" s="190"/>
      <c r="E624" s="190"/>
      <c r="F624" s="190"/>
      <c r="G624" s="191"/>
      <c r="H624" s="78"/>
      <c r="I624" s="78"/>
      <c r="J624" s="92"/>
      <c r="K624" s="131" t="e">
        <f t="shared" si="1"/>
        <v>#DIV/0!</v>
      </c>
      <c r="L624" s="93"/>
    </row>
    <row r="625" spans="2:12" ht="21.75" hidden="1" thickTop="1" x14ac:dyDescent="0.35">
      <c r="B625" s="69" t="s">
        <v>23</v>
      </c>
      <c r="C625" s="209"/>
      <c r="D625" s="210"/>
      <c r="E625" s="210"/>
      <c r="F625" s="210"/>
      <c r="G625" s="211"/>
      <c r="H625" s="179"/>
      <c r="I625" s="78"/>
      <c r="J625" s="92"/>
      <c r="K625" s="131" t="e">
        <f t="shared" si="1"/>
        <v>#DIV/0!</v>
      </c>
      <c r="L625" s="93"/>
    </row>
    <row r="626" spans="2:12" ht="21" hidden="1" x14ac:dyDescent="0.35">
      <c r="B626" s="54" t="s">
        <v>25</v>
      </c>
      <c r="C626" s="189"/>
      <c r="D626" s="190"/>
      <c r="E626" s="190"/>
      <c r="F626" s="190"/>
      <c r="G626" s="191"/>
      <c r="H626" s="78"/>
      <c r="I626" s="78"/>
      <c r="J626" s="92"/>
      <c r="K626" s="131" t="e">
        <f t="shared" si="1"/>
        <v>#DIV/0!</v>
      </c>
      <c r="L626" s="93"/>
    </row>
    <row r="627" spans="2:12" ht="27" hidden="1" customHeight="1" x14ac:dyDescent="0.35">
      <c r="B627" s="54" t="s">
        <v>29</v>
      </c>
      <c r="C627" s="189"/>
      <c r="D627" s="190"/>
      <c r="E627" s="190"/>
      <c r="F627" s="190"/>
      <c r="G627" s="191"/>
      <c r="H627" s="78"/>
      <c r="I627" s="78"/>
      <c r="J627" s="92"/>
      <c r="K627" s="131" t="e">
        <f t="shared" si="1"/>
        <v>#DIV/0!</v>
      </c>
      <c r="L627" s="93"/>
    </row>
    <row r="628" spans="2:12" ht="21" hidden="1" x14ac:dyDescent="0.35">
      <c r="B628" s="54" t="s">
        <v>30</v>
      </c>
      <c r="C628" s="209"/>
      <c r="D628" s="210"/>
      <c r="E628" s="210"/>
      <c r="F628" s="210"/>
      <c r="G628" s="211"/>
      <c r="H628" s="179"/>
      <c r="I628" s="179"/>
      <c r="J628" s="182"/>
      <c r="K628" s="183" t="e">
        <f t="shared" si="1"/>
        <v>#DIV/0!</v>
      </c>
      <c r="L628" s="14"/>
    </row>
    <row r="629" spans="2:12" ht="21" hidden="1" x14ac:dyDescent="0.35">
      <c r="B629" s="54" t="s">
        <v>31</v>
      </c>
      <c r="C629" s="193"/>
      <c r="D629" s="225"/>
      <c r="E629" s="225"/>
      <c r="F629" s="225"/>
      <c r="G629" s="194"/>
      <c r="H629" s="78"/>
      <c r="I629" s="78"/>
      <c r="J629" s="92"/>
      <c r="K629" s="131" t="e">
        <f t="shared" si="1"/>
        <v>#DIV/0!</v>
      </c>
      <c r="L629" s="14"/>
    </row>
    <row r="630" spans="2:12" ht="21" hidden="1" x14ac:dyDescent="0.35">
      <c r="B630" s="54" t="s">
        <v>99</v>
      </c>
      <c r="C630" s="193"/>
      <c r="D630" s="225"/>
      <c r="E630" s="225"/>
      <c r="F630" s="225"/>
      <c r="G630" s="194"/>
      <c r="H630" s="78"/>
      <c r="I630" s="78"/>
      <c r="J630" s="92"/>
      <c r="K630" s="131" t="e">
        <f t="shared" si="1"/>
        <v>#DIV/0!</v>
      </c>
    </row>
    <row r="631" spans="2:12" ht="21" hidden="1" x14ac:dyDescent="0.35">
      <c r="B631" s="54" t="s">
        <v>100</v>
      </c>
      <c r="C631" s="193"/>
      <c r="D631" s="225"/>
      <c r="E631" s="225"/>
      <c r="F631" s="225"/>
      <c r="G631" s="194"/>
      <c r="H631" s="78"/>
      <c r="I631" s="78"/>
      <c r="J631" s="92"/>
      <c r="K631" s="131" t="e">
        <f t="shared" si="1"/>
        <v>#DIV/0!</v>
      </c>
    </row>
    <row r="632" spans="2:12" ht="21" hidden="1" x14ac:dyDescent="0.35">
      <c r="B632" s="54" t="s">
        <v>101</v>
      </c>
      <c r="C632" s="193"/>
      <c r="D632" s="225"/>
      <c r="E632" s="225"/>
      <c r="F632" s="225"/>
      <c r="G632" s="194"/>
      <c r="H632" s="78"/>
      <c r="I632" s="78"/>
      <c r="J632" s="92"/>
      <c r="K632" s="131" t="e">
        <f t="shared" si="1"/>
        <v>#DIV/0!</v>
      </c>
    </row>
    <row r="633" spans="2:12" ht="21" hidden="1" x14ac:dyDescent="0.35">
      <c r="B633" s="54" t="s">
        <v>102</v>
      </c>
      <c r="C633" s="193"/>
      <c r="D633" s="225"/>
      <c r="E633" s="225"/>
      <c r="F633" s="225"/>
      <c r="G633" s="194"/>
      <c r="H633" s="78"/>
      <c r="I633" s="78"/>
      <c r="J633" s="92"/>
      <c r="K633" s="131" t="e">
        <f t="shared" si="1"/>
        <v>#DIV/0!</v>
      </c>
    </row>
    <row r="634" spans="2:12" ht="21" hidden="1" x14ac:dyDescent="0.35">
      <c r="B634" s="54" t="s">
        <v>103</v>
      </c>
      <c r="C634" s="193"/>
      <c r="D634" s="225"/>
      <c r="E634" s="225"/>
      <c r="F634" s="225"/>
      <c r="G634" s="194"/>
      <c r="H634" s="78"/>
      <c r="I634" s="78"/>
      <c r="J634" s="92"/>
      <c r="K634" s="131" t="e">
        <f t="shared" si="1"/>
        <v>#DIV/0!</v>
      </c>
    </row>
    <row r="635" spans="2:12" ht="21" hidden="1" x14ac:dyDescent="0.35">
      <c r="B635" s="54" t="s">
        <v>112</v>
      </c>
      <c r="C635" s="193"/>
      <c r="D635" s="225"/>
      <c r="E635" s="225"/>
      <c r="F635" s="225"/>
      <c r="G635" s="194"/>
      <c r="H635" s="78"/>
      <c r="I635" s="78"/>
      <c r="J635" s="92"/>
      <c r="K635" s="131" t="e">
        <f t="shared" si="1"/>
        <v>#DIV/0!</v>
      </c>
    </row>
    <row r="636" spans="2:12" ht="21" hidden="1" x14ac:dyDescent="0.35">
      <c r="B636" s="54" t="s">
        <v>113</v>
      </c>
      <c r="C636" s="193"/>
      <c r="D636" s="225"/>
      <c r="E636" s="225"/>
      <c r="F636" s="225"/>
      <c r="G636" s="194"/>
      <c r="H636" s="78"/>
      <c r="I636" s="78"/>
      <c r="J636" s="92"/>
      <c r="K636" s="131" t="e">
        <f t="shared" si="1"/>
        <v>#DIV/0!</v>
      </c>
    </row>
    <row r="637" spans="2:12" ht="21" hidden="1" x14ac:dyDescent="0.35">
      <c r="B637" s="54" t="s">
        <v>114</v>
      </c>
      <c r="C637" s="193"/>
      <c r="D637" s="225"/>
      <c r="E637" s="225"/>
      <c r="F637" s="225"/>
      <c r="G637" s="194"/>
      <c r="H637" s="78"/>
      <c r="I637" s="78"/>
      <c r="J637" s="92"/>
      <c r="K637" s="131" t="e">
        <f t="shared" si="1"/>
        <v>#DIV/0!</v>
      </c>
    </row>
    <row r="638" spans="2:12" ht="24" hidden="1" customHeight="1" x14ac:dyDescent="0.35">
      <c r="B638" s="54" t="s">
        <v>115</v>
      </c>
      <c r="C638" s="193"/>
      <c r="D638" s="225"/>
      <c r="E638" s="225"/>
      <c r="F638" s="225"/>
      <c r="G638" s="194"/>
      <c r="H638" s="78"/>
      <c r="I638" s="78"/>
      <c r="J638" s="92"/>
      <c r="K638" s="131" t="e">
        <f t="shared" si="1"/>
        <v>#DIV/0!</v>
      </c>
    </row>
    <row r="639" spans="2:12" ht="21" hidden="1" x14ac:dyDescent="0.35">
      <c r="B639" s="54" t="s">
        <v>116</v>
      </c>
      <c r="C639" s="209"/>
      <c r="D639" s="210"/>
      <c r="E639" s="210"/>
      <c r="F639" s="210"/>
      <c r="G639" s="211"/>
      <c r="H639" s="78"/>
      <c r="I639" s="78"/>
      <c r="J639" s="92"/>
      <c r="K639" s="131" t="e">
        <f t="shared" si="1"/>
        <v>#DIV/0!</v>
      </c>
    </row>
    <row r="640" spans="2:12" ht="48.75" customHeight="1" thickTop="1" x14ac:dyDescent="0.35">
      <c r="G640" s="94"/>
      <c r="H640" s="44" t="s">
        <v>32</v>
      </c>
      <c r="I640" s="133">
        <f>SUM(I620:I639)</f>
        <v>0</v>
      </c>
      <c r="J640" s="134">
        <f>SUM(J620:J639)</f>
        <v>0</v>
      </c>
      <c r="K640" s="132"/>
    </row>
    <row r="644" spans="2:13" ht="21.75" customHeight="1" thickBot="1" x14ac:dyDescent="0.3"/>
    <row r="645" spans="2:13" x14ac:dyDescent="0.25">
      <c r="J645" s="95"/>
      <c r="K645" s="96"/>
      <c r="L645" s="97"/>
      <c r="M645" s="98"/>
    </row>
    <row r="646" spans="2:13" x14ac:dyDescent="0.25">
      <c r="J646" s="99"/>
      <c r="K646" s="93"/>
      <c r="L646" s="14"/>
      <c r="M646" s="100"/>
    </row>
    <row r="647" spans="2:13" x14ac:dyDescent="0.25">
      <c r="J647" s="99"/>
      <c r="K647" s="93"/>
      <c r="L647" s="14"/>
      <c r="M647" s="100"/>
    </row>
    <row r="648" spans="2:13" ht="19.5" thickBot="1" x14ac:dyDescent="0.35">
      <c r="B648" s="101" t="s">
        <v>66</v>
      </c>
      <c r="J648" s="102"/>
      <c r="K648" s="103"/>
      <c r="L648" s="104"/>
      <c r="M648" s="105"/>
    </row>
    <row r="649" spans="2:13" x14ac:dyDescent="0.25">
      <c r="B649" s="401"/>
      <c r="C649" s="402"/>
      <c r="D649" s="402"/>
      <c r="E649" s="402"/>
      <c r="F649" s="403"/>
      <c r="K649" s="106" t="s">
        <v>67</v>
      </c>
    </row>
    <row r="650" spans="2:13" x14ac:dyDescent="0.25">
      <c r="B650" s="404"/>
      <c r="C650" s="405"/>
      <c r="D650" s="405"/>
      <c r="E650" s="405"/>
      <c r="F650" s="406"/>
    </row>
    <row r="651" spans="2:13" x14ac:dyDescent="0.25">
      <c r="B651" s="404"/>
      <c r="C651" s="405"/>
      <c r="D651" s="405"/>
      <c r="E651" s="405"/>
      <c r="F651" s="406"/>
    </row>
    <row r="652" spans="2:13" x14ac:dyDescent="0.25">
      <c r="B652" s="404"/>
      <c r="C652" s="405"/>
      <c r="D652" s="405"/>
      <c r="E652" s="405"/>
      <c r="F652" s="406"/>
    </row>
    <row r="653" spans="2:13" ht="15.75" thickBot="1" x14ac:dyDescent="0.3">
      <c r="B653" s="407"/>
      <c r="C653" s="408"/>
      <c r="D653" s="408"/>
      <c r="E653" s="408"/>
      <c r="F653" s="409"/>
    </row>
    <row r="654" spans="2:13" x14ac:dyDescent="0.25">
      <c r="D654" s="106" t="s">
        <v>301</v>
      </c>
    </row>
    <row r="657" spans="8:8" ht="15.75" x14ac:dyDescent="0.25">
      <c r="H657" s="188"/>
    </row>
  </sheetData>
  <sheetProtection password="FFE0" sheet="1" objects="1" scenarios="1" formatCells="0" formatColumns="0" formatRows="0"/>
  <mergeCells count="1011">
    <mergeCell ref="B326:F326"/>
    <mergeCell ref="C360:G360"/>
    <mergeCell ref="B259:F259"/>
    <mergeCell ref="B270:F270"/>
    <mergeCell ref="H192:I192"/>
    <mergeCell ref="C176:G176"/>
    <mergeCell ref="H226:J226"/>
    <mergeCell ref="L226:N226"/>
    <mergeCell ref="H227:J227"/>
    <mergeCell ref="L227:N227"/>
    <mergeCell ref="C208:F208"/>
    <mergeCell ref="C210:F210"/>
    <mergeCell ref="C211:F211"/>
    <mergeCell ref="C212:F212"/>
    <mergeCell ref="C213:F213"/>
    <mergeCell ref="B220:F220"/>
    <mergeCell ref="B224:F224"/>
    <mergeCell ref="H198:I198"/>
    <mergeCell ref="B218:F218"/>
    <mergeCell ref="B219:F219"/>
    <mergeCell ref="H176:I176"/>
    <mergeCell ref="C177:G177"/>
    <mergeCell ref="H177:I177"/>
    <mergeCell ref="H178:I178"/>
    <mergeCell ref="H239:I239"/>
    <mergeCell ref="B239:F239"/>
    <mergeCell ref="H247:I247"/>
    <mergeCell ref="B247:F247"/>
    <mergeCell ref="B221:F221"/>
    <mergeCell ref="L199:N199"/>
    <mergeCell ref="B345:F345"/>
    <mergeCell ref="B346:F346"/>
    <mergeCell ref="B269:F269"/>
    <mergeCell ref="B327:F327"/>
    <mergeCell ref="C365:G365"/>
    <mergeCell ref="B330:F330"/>
    <mergeCell ref="B228:F228"/>
    <mergeCell ref="B324:C324"/>
    <mergeCell ref="B331:F331"/>
    <mergeCell ref="B332:F332"/>
    <mergeCell ref="B333:F333"/>
    <mergeCell ref="B334:F334"/>
    <mergeCell ref="B343:F343"/>
    <mergeCell ref="B347:F347"/>
    <mergeCell ref="P29:Q31"/>
    <mergeCell ref="C190:G190"/>
    <mergeCell ref="H190:I190"/>
    <mergeCell ref="J190:K190"/>
    <mergeCell ref="L190:N190"/>
    <mergeCell ref="C193:G193"/>
    <mergeCell ref="H193:I193"/>
    <mergeCell ref="J193:K193"/>
    <mergeCell ref="L193:N193"/>
    <mergeCell ref="C196:G196"/>
    <mergeCell ref="H196:I196"/>
    <mergeCell ref="J196:K196"/>
    <mergeCell ref="L192:N192"/>
    <mergeCell ref="B184:N184"/>
    <mergeCell ref="B188:N188"/>
    <mergeCell ref="L200:N200"/>
    <mergeCell ref="B329:F329"/>
    <mergeCell ref="B325:G325"/>
    <mergeCell ref="P40:Q40"/>
    <mergeCell ref="B238:F238"/>
    <mergeCell ref="H238:I238"/>
    <mergeCell ref="B235:F235"/>
    <mergeCell ref="B236:F236"/>
    <mergeCell ref="B237:F237"/>
    <mergeCell ref="C199:G199"/>
    <mergeCell ref="H199:I199"/>
    <mergeCell ref="J199:K199"/>
    <mergeCell ref="L223:N223"/>
    <mergeCell ref="L224:N224"/>
    <mergeCell ref="H185:I185"/>
    <mergeCell ref="J192:K192"/>
    <mergeCell ref="L196:N196"/>
    <mergeCell ref="B191:N191"/>
    <mergeCell ref="J186:K186"/>
    <mergeCell ref="C171:G171"/>
    <mergeCell ref="H171:I171"/>
    <mergeCell ref="C172:G172"/>
    <mergeCell ref="H172:I172"/>
    <mergeCell ref="J187:K187"/>
    <mergeCell ref="J189:K189"/>
    <mergeCell ref="C192:G192"/>
    <mergeCell ref="H186:I186"/>
    <mergeCell ref="H187:I187"/>
    <mergeCell ref="H189:I189"/>
    <mergeCell ref="C161:G161"/>
    <mergeCell ref="H161:I161"/>
    <mergeCell ref="C162:G162"/>
    <mergeCell ref="H162:I162"/>
    <mergeCell ref="C163:G163"/>
    <mergeCell ref="H163:I163"/>
    <mergeCell ref="C164:G164"/>
    <mergeCell ref="H164:I164"/>
    <mergeCell ref="C165:G165"/>
    <mergeCell ref="H165:I165"/>
    <mergeCell ref="C173:G173"/>
    <mergeCell ref="H173:I173"/>
    <mergeCell ref="C174:G174"/>
    <mergeCell ref="H174:I174"/>
    <mergeCell ref="C175:G175"/>
    <mergeCell ref="H175:I175"/>
    <mergeCell ref="C166:G166"/>
    <mergeCell ref="H166:I166"/>
    <mergeCell ref="C167:G167"/>
    <mergeCell ref="H167:I167"/>
    <mergeCell ref="C168:G168"/>
    <mergeCell ref="H168:I168"/>
    <mergeCell ref="C169:G169"/>
    <mergeCell ref="H169:I169"/>
    <mergeCell ref="C170:G170"/>
    <mergeCell ref="H170:I170"/>
    <mergeCell ref="C155:G155"/>
    <mergeCell ref="H155:I155"/>
    <mergeCell ref="H156:I156"/>
    <mergeCell ref="B158:C158"/>
    <mergeCell ref="B159:F159"/>
    <mergeCell ref="C160:G160"/>
    <mergeCell ref="H160:I160"/>
    <mergeCell ref="C150:G150"/>
    <mergeCell ref="H150:I150"/>
    <mergeCell ref="C151:G151"/>
    <mergeCell ref="H151:I151"/>
    <mergeCell ref="C152:G152"/>
    <mergeCell ref="H152:I152"/>
    <mergeCell ref="C153:G153"/>
    <mergeCell ref="H153:I153"/>
    <mergeCell ref="H148:I148"/>
    <mergeCell ref="C139:G139"/>
    <mergeCell ref="H139:I139"/>
    <mergeCell ref="C140:G140"/>
    <mergeCell ref="H140:I140"/>
    <mergeCell ref="C141:G141"/>
    <mergeCell ref="H141:I141"/>
    <mergeCell ref="C142:G142"/>
    <mergeCell ref="H142:I142"/>
    <mergeCell ref="C143:G143"/>
    <mergeCell ref="H143:I143"/>
    <mergeCell ref="H130:I130"/>
    <mergeCell ref="C131:G131"/>
    <mergeCell ref="H131:I131"/>
    <mergeCell ref="C144:G144"/>
    <mergeCell ref="H144:I144"/>
    <mergeCell ref="C145:G145"/>
    <mergeCell ref="H145:I145"/>
    <mergeCell ref="C146:G146"/>
    <mergeCell ref="H146:I146"/>
    <mergeCell ref="C123:G123"/>
    <mergeCell ref="H123:I123"/>
    <mergeCell ref="C124:G124"/>
    <mergeCell ref="H124:I124"/>
    <mergeCell ref="C125:G125"/>
    <mergeCell ref="H125:I125"/>
    <mergeCell ref="C149:G149"/>
    <mergeCell ref="H149:I149"/>
    <mergeCell ref="C148:G148"/>
    <mergeCell ref="H121:I121"/>
    <mergeCell ref="H112:I112"/>
    <mergeCell ref="B114:C114"/>
    <mergeCell ref="C122:G122"/>
    <mergeCell ref="H122:I122"/>
    <mergeCell ref="C95:G95"/>
    <mergeCell ref="H95:I95"/>
    <mergeCell ref="C96:G96"/>
    <mergeCell ref="H96:I96"/>
    <mergeCell ref="C97:G97"/>
    <mergeCell ref="H97:I97"/>
    <mergeCell ref="C98:G98"/>
    <mergeCell ref="H98:I98"/>
    <mergeCell ref="C99:G99"/>
    <mergeCell ref="H99:I99"/>
    <mergeCell ref="C129:G129"/>
    <mergeCell ref="C154:G154"/>
    <mergeCell ref="H154:I154"/>
    <mergeCell ref="C133:G133"/>
    <mergeCell ref="H133:I133"/>
    <mergeCell ref="H134:I134"/>
    <mergeCell ref="B136:C136"/>
    <mergeCell ref="B137:F137"/>
    <mergeCell ref="C138:G138"/>
    <mergeCell ref="H138:I138"/>
    <mergeCell ref="C132:G132"/>
    <mergeCell ref="H132:I132"/>
    <mergeCell ref="C104:G104"/>
    <mergeCell ref="H104:I104"/>
    <mergeCell ref="C110:G110"/>
    <mergeCell ref="H129:I129"/>
    <mergeCell ref="C130:G130"/>
    <mergeCell ref="H76:I76"/>
    <mergeCell ref="H77:I77"/>
    <mergeCell ref="H78:I78"/>
    <mergeCell ref="H80:I80"/>
    <mergeCell ref="C102:G102"/>
    <mergeCell ref="H102:I102"/>
    <mergeCell ref="H79:I79"/>
    <mergeCell ref="H89:I89"/>
    <mergeCell ref="H88:I88"/>
    <mergeCell ref="C94:G94"/>
    <mergeCell ref="H94:I94"/>
    <mergeCell ref="H101:I101"/>
    <mergeCell ref="H82:I82"/>
    <mergeCell ref="M422:N422"/>
    <mergeCell ref="K419:L419"/>
    <mergeCell ref="M418:N418"/>
    <mergeCell ref="M419:N419"/>
    <mergeCell ref="K411:L411"/>
    <mergeCell ref="M395:N395"/>
    <mergeCell ref="M396:N396"/>
    <mergeCell ref="M406:N406"/>
    <mergeCell ref="M407:N407"/>
    <mergeCell ref="H223:J223"/>
    <mergeCell ref="H236:I236"/>
    <mergeCell ref="H237:I237"/>
    <mergeCell ref="H262:I262"/>
    <mergeCell ref="H255:I255"/>
    <mergeCell ref="H263:I263"/>
    <mergeCell ref="B263:F263"/>
    <mergeCell ref="H270:I270"/>
    <mergeCell ref="H259:I259"/>
    <mergeCell ref="K359:L359"/>
    <mergeCell ref="C105:G105"/>
    <mergeCell ref="H105:I105"/>
    <mergeCell ref="C106:G106"/>
    <mergeCell ref="M398:N398"/>
    <mergeCell ref="K410:L410"/>
    <mergeCell ref="M410:N410"/>
    <mergeCell ref="H106:I106"/>
    <mergeCell ref="C107:G107"/>
    <mergeCell ref="H107:I107"/>
    <mergeCell ref="C108:G108"/>
    <mergeCell ref="H108:I108"/>
    <mergeCell ref="C109:G109"/>
    <mergeCell ref="H109:I109"/>
    <mergeCell ref="B115:F115"/>
    <mergeCell ref="C116:G116"/>
    <mergeCell ref="H116:I116"/>
    <mergeCell ref="M389:N389"/>
    <mergeCell ref="C118:G118"/>
    <mergeCell ref="H118:I118"/>
    <mergeCell ref="C147:G147"/>
    <mergeCell ref="H147:I147"/>
    <mergeCell ref="C381:G381"/>
    <mergeCell ref="C395:G395"/>
    <mergeCell ref="C396:G396"/>
    <mergeCell ref="C410:G410"/>
    <mergeCell ref="C126:G126"/>
    <mergeCell ref="H126:I126"/>
    <mergeCell ref="C119:G119"/>
    <mergeCell ref="H119:I119"/>
    <mergeCell ref="C120:G120"/>
    <mergeCell ref="H120:I120"/>
    <mergeCell ref="C121:G121"/>
    <mergeCell ref="I613:J613"/>
    <mergeCell ref="F612:H612"/>
    <mergeCell ref="C611:E611"/>
    <mergeCell ref="C610:E610"/>
    <mergeCell ref="F611:H611"/>
    <mergeCell ref="F610:H610"/>
    <mergeCell ref="I604:J604"/>
    <mergeCell ref="C604:E604"/>
    <mergeCell ref="F604:H604"/>
    <mergeCell ref="I601:J602"/>
    <mergeCell ref="C608:E608"/>
    <mergeCell ref="M426:N426"/>
    <mergeCell ref="M421:N421"/>
    <mergeCell ref="M372:N372"/>
    <mergeCell ref="K406:L406"/>
    <mergeCell ref="M390:N390"/>
    <mergeCell ref="K412:L412"/>
    <mergeCell ref="M412:N412"/>
    <mergeCell ref="B386:G386"/>
    <mergeCell ref="C387:G387"/>
    <mergeCell ref="C480:G480"/>
    <mergeCell ref="B586:C586"/>
    <mergeCell ref="K544:L544"/>
    <mergeCell ref="C532:G532"/>
    <mergeCell ref="L594:M594"/>
    <mergeCell ref="L595:M595"/>
    <mergeCell ref="J595:K595"/>
    <mergeCell ref="C582:F583"/>
    <mergeCell ref="B521:C521"/>
    <mergeCell ref="B522:G522"/>
    <mergeCell ref="C528:G528"/>
    <mergeCell ref="I528:J528"/>
    <mergeCell ref="B649:F653"/>
    <mergeCell ref="B223:F223"/>
    <mergeCell ref="B227:F227"/>
    <mergeCell ref="C622:G622"/>
    <mergeCell ref="C639:G639"/>
    <mergeCell ref="C620:G620"/>
    <mergeCell ref="C621:G621"/>
    <mergeCell ref="C619:G619"/>
    <mergeCell ref="I609:J609"/>
    <mergeCell ref="I610:J610"/>
    <mergeCell ref="I612:J612"/>
    <mergeCell ref="C609:E609"/>
    <mergeCell ref="C612:E612"/>
    <mergeCell ref="H589:K590"/>
    <mergeCell ref="C591:G591"/>
    <mergeCell ref="H591:K591"/>
    <mergeCell ref="H592:K592"/>
    <mergeCell ref="H593:K593"/>
    <mergeCell ref="F607:H607"/>
    <mergeCell ref="F608:H608"/>
    <mergeCell ref="I533:J533"/>
    <mergeCell ref="K533:L533"/>
    <mergeCell ref="K534:L534"/>
    <mergeCell ref="H594:K594"/>
    <mergeCell ref="F609:H609"/>
    <mergeCell ref="I509:J509"/>
    <mergeCell ref="C606:E606"/>
    <mergeCell ref="F605:H605"/>
    <mergeCell ref="F606:H606"/>
    <mergeCell ref="C601:E602"/>
    <mergeCell ref="F601:H602"/>
    <mergeCell ref="I541:J541"/>
    <mergeCell ref="B617:G618"/>
    <mergeCell ref="I607:J607"/>
    <mergeCell ref="I608:J608"/>
    <mergeCell ref="C607:E607"/>
    <mergeCell ref="I606:J606"/>
    <mergeCell ref="C605:E605"/>
    <mergeCell ref="C593:G593"/>
    <mergeCell ref="L589:M590"/>
    <mergeCell ref="L591:M591"/>
    <mergeCell ref="B589:B590"/>
    <mergeCell ref="L592:M592"/>
    <mergeCell ref="L593:M593"/>
    <mergeCell ref="C589:G590"/>
    <mergeCell ref="K539:L539"/>
    <mergeCell ref="I540:J540"/>
    <mergeCell ref="K540:L540"/>
    <mergeCell ref="C540:G540"/>
    <mergeCell ref="C541:G541"/>
    <mergeCell ref="C543:G543"/>
    <mergeCell ref="I543:J543"/>
    <mergeCell ref="K543:L543"/>
    <mergeCell ref="B599:G600"/>
    <mergeCell ref="B598:C598"/>
    <mergeCell ref="C594:G594"/>
    <mergeCell ref="I605:J605"/>
    <mergeCell ref="C603:E603"/>
    <mergeCell ref="F603:H603"/>
    <mergeCell ref="I603:J603"/>
    <mergeCell ref="B616:C616"/>
    <mergeCell ref="I611:J611"/>
    <mergeCell ref="B601:B602"/>
    <mergeCell ref="I544:J544"/>
    <mergeCell ref="K528:L528"/>
    <mergeCell ref="I529:J529"/>
    <mergeCell ref="K529:L529"/>
    <mergeCell ref="C530:G530"/>
    <mergeCell ref="K510:L510"/>
    <mergeCell ref="K511:L511"/>
    <mergeCell ref="C559:G559"/>
    <mergeCell ref="C568:G568"/>
    <mergeCell ref="C574:G574"/>
    <mergeCell ref="I532:J532"/>
    <mergeCell ref="K532:L532"/>
    <mergeCell ref="C533:G533"/>
    <mergeCell ref="I539:J539"/>
    <mergeCell ref="B536:C536"/>
    <mergeCell ref="B537:G537"/>
    <mergeCell ref="I538:J538"/>
    <mergeCell ref="K538:L538"/>
    <mergeCell ref="I527:J527"/>
    <mergeCell ref="K527:L527"/>
    <mergeCell ref="I511:J511"/>
    <mergeCell ref="C531:G531"/>
    <mergeCell ref="I531:J531"/>
    <mergeCell ref="K531:L531"/>
    <mergeCell ref="I530:J530"/>
    <mergeCell ref="K530:L530"/>
    <mergeCell ref="C526:G526"/>
    <mergeCell ref="I526:J526"/>
    <mergeCell ref="K526:L526"/>
    <mergeCell ref="C527:G527"/>
    <mergeCell ref="I545:J545"/>
    <mergeCell ref="K545:L545"/>
    <mergeCell ref="I546:J546"/>
    <mergeCell ref="C379:G379"/>
    <mergeCell ref="C389:G389"/>
    <mergeCell ref="C514:G514"/>
    <mergeCell ref="C515:G515"/>
    <mergeCell ref="C509:G509"/>
    <mergeCell ref="C510:G510"/>
    <mergeCell ref="C511:G511"/>
    <mergeCell ref="C444:G444"/>
    <mergeCell ref="C445:G445"/>
    <mergeCell ref="C447:G447"/>
    <mergeCell ref="C502:F503"/>
    <mergeCell ref="C463:G463"/>
    <mergeCell ref="M375:N375"/>
    <mergeCell ref="C483:G483"/>
    <mergeCell ref="M425:N425"/>
    <mergeCell ref="M411:N411"/>
    <mergeCell ref="M402:N402"/>
    <mergeCell ref="M417:N417"/>
    <mergeCell ref="M413:N413"/>
    <mergeCell ref="M379:N379"/>
    <mergeCell ref="C382:G382"/>
    <mergeCell ref="C465:G465"/>
    <mergeCell ref="B487:C487"/>
    <mergeCell ref="C493:G493"/>
    <mergeCell ref="C492:G492"/>
    <mergeCell ref="C494:G494"/>
    <mergeCell ref="C495:G495"/>
    <mergeCell ref="C512:G512"/>
    <mergeCell ref="M382:N382"/>
    <mergeCell ref="M387:N387"/>
    <mergeCell ref="B385:C385"/>
    <mergeCell ref="C376:G376"/>
    <mergeCell ref="K360:L360"/>
    <mergeCell ref="K361:L361"/>
    <mergeCell ref="K362:L362"/>
    <mergeCell ref="M363:N363"/>
    <mergeCell ref="M364:N364"/>
    <mergeCell ref="M374:N374"/>
    <mergeCell ref="M359:N359"/>
    <mergeCell ref="M360:N360"/>
    <mergeCell ref="M361:N361"/>
    <mergeCell ref="M362:N362"/>
    <mergeCell ref="M373:N373"/>
    <mergeCell ref="M368:N368"/>
    <mergeCell ref="K372:L372"/>
    <mergeCell ref="K363:L363"/>
    <mergeCell ref="K364:L364"/>
    <mergeCell ref="K365:L365"/>
    <mergeCell ref="K366:L366"/>
    <mergeCell ref="M366:N366"/>
    <mergeCell ref="M357:N357"/>
    <mergeCell ref="C357:G357"/>
    <mergeCell ref="H256:I256"/>
    <mergeCell ref="B252:F252"/>
    <mergeCell ref="H252:I252"/>
    <mergeCell ref="B262:F262"/>
    <mergeCell ref="K357:L357"/>
    <mergeCell ref="B348:F348"/>
    <mergeCell ref="B349:F349"/>
    <mergeCell ref="K356:L356"/>
    <mergeCell ref="B231:F231"/>
    <mergeCell ref="B226:F226"/>
    <mergeCell ref="B230:F230"/>
    <mergeCell ref="H246:I246"/>
    <mergeCell ref="H268:I268"/>
    <mergeCell ref="H224:J224"/>
    <mergeCell ref="B317:F317"/>
    <mergeCell ref="B275:C275"/>
    <mergeCell ref="B278:F278"/>
    <mergeCell ref="B255:F255"/>
    <mergeCell ref="B342:F342"/>
    <mergeCell ref="B309:C309"/>
    <mergeCell ref="B310:G310"/>
    <mergeCell ref="H235:I235"/>
    <mergeCell ref="B229:F229"/>
    <mergeCell ref="H264:I264"/>
    <mergeCell ref="B266:C266"/>
    <mergeCell ref="B267:F267"/>
    <mergeCell ref="H267:I267"/>
    <mergeCell ref="B243:F243"/>
    <mergeCell ref="H243:I243"/>
    <mergeCell ref="B328:F328"/>
    <mergeCell ref="K358:L358"/>
    <mergeCell ref="M358:N358"/>
    <mergeCell ref="H251:I251"/>
    <mergeCell ref="H240:I240"/>
    <mergeCell ref="L225:N225"/>
    <mergeCell ref="C361:G361"/>
    <mergeCell ref="B287:F287"/>
    <mergeCell ref="B283:F283"/>
    <mergeCell ref="B277:F277"/>
    <mergeCell ref="B285:F285"/>
    <mergeCell ref="B284:F284"/>
    <mergeCell ref="B313:F313"/>
    <mergeCell ref="B314:F314"/>
    <mergeCell ref="B315:F315"/>
    <mergeCell ref="H254:I254"/>
    <mergeCell ref="H248:I248"/>
    <mergeCell ref="B251:F251"/>
    <mergeCell ref="B321:F321"/>
    <mergeCell ref="H269:I269"/>
    <mergeCell ref="B268:F268"/>
    <mergeCell ref="B356:G356"/>
    <mergeCell ref="B260:F260"/>
    <mergeCell ref="H260:I260"/>
    <mergeCell ref="B261:F261"/>
    <mergeCell ref="H261:I261"/>
    <mergeCell ref="B253:F253"/>
    <mergeCell ref="H225:J225"/>
    <mergeCell ref="B282:F282"/>
    <mergeCell ref="C358:G358"/>
    <mergeCell ref="B242:C242"/>
    <mergeCell ref="B250:C250"/>
    <mergeCell ref="B258:C258"/>
    <mergeCell ref="C59:F59"/>
    <mergeCell ref="C60:F60"/>
    <mergeCell ref="L189:N189"/>
    <mergeCell ref="C362:G362"/>
    <mergeCell ref="H272:I272"/>
    <mergeCell ref="H271:I271"/>
    <mergeCell ref="B271:F271"/>
    <mergeCell ref="G56:J56"/>
    <mergeCell ref="G57:J57"/>
    <mergeCell ref="G58:J58"/>
    <mergeCell ref="L64:N64"/>
    <mergeCell ref="B52:C52"/>
    <mergeCell ref="C83:G83"/>
    <mergeCell ref="B70:C70"/>
    <mergeCell ref="B244:F244"/>
    <mergeCell ref="H244:I244"/>
    <mergeCell ref="L53:N54"/>
    <mergeCell ref="L55:N55"/>
    <mergeCell ref="G62:J62"/>
    <mergeCell ref="G63:J63"/>
    <mergeCell ref="G53:J54"/>
    <mergeCell ref="G55:J55"/>
    <mergeCell ref="C203:F204"/>
    <mergeCell ref="C195:G195"/>
    <mergeCell ref="H195:I195"/>
    <mergeCell ref="J195:K195"/>
    <mergeCell ref="L195:N195"/>
    <mergeCell ref="H200:I200"/>
    <mergeCell ref="J200:K200"/>
    <mergeCell ref="B217:F217"/>
    <mergeCell ref="B197:N197"/>
    <mergeCell ref="C198:G198"/>
    <mergeCell ref="B92:C92"/>
    <mergeCell ref="B93:F93"/>
    <mergeCell ref="G64:J64"/>
    <mergeCell ref="J198:K198"/>
    <mergeCell ref="L198:N198"/>
    <mergeCell ref="C72:G72"/>
    <mergeCell ref="C73:G73"/>
    <mergeCell ref="C74:G74"/>
    <mergeCell ref="C75:G75"/>
    <mergeCell ref="J5:M5"/>
    <mergeCell ref="C9:E13"/>
    <mergeCell ref="J13:M14"/>
    <mergeCell ref="F17:J18"/>
    <mergeCell ref="C20:M23"/>
    <mergeCell ref="F41:G41"/>
    <mergeCell ref="F26:J27"/>
    <mergeCell ref="F45:J46"/>
    <mergeCell ref="C49:F50"/>
    <mergeCell ref="K30:K31"/>
    <mergeCell ref="F32:G32"/>
    <mergeCell ref="F33:G33"/>
    <mergeCell ref="F34:G34"/>
    <mergeCell ref="F35:G35"/>
    <mergeCell ref="F40:G40"/>
    <mergeCell ref="F30:G31"/>
    <mergeCell ref="J30:J31"/>
    <mergeCell ref="H30:H31"/>
    <mergeCell ref="I30:I31"/>
    <mergeCell ref="F36:G36"/>
    <mergeCell ref="F37:G37"/>
    <mergeCell ref="F38:G38"/>
    <mergeCell ref="F39:G39"/>
    <mergeCell ref="B53:B54"/>
    <mergeCell ref="B194:N194"/>
    <mergeCell ref="C186:G186"/>
    <mergeCell ref="C187:G187"/>
    <mergeCell ref="C189:G189"/>
    <mergeCell ref="J182:K183"/>
    <mergeCell ref="H182:I183"/>
    <mergeCell ref="L57:N57"/>
    <mergeCell ref="C84:G84"/>
    <mergeCell ref="C85:G85"/>
    <mergeCell ref="C86:G86"/>
    <mergeCell ref="C103:G103"/>
    <mergeCell ref="L56:N56"/>
    <mergeCell ref="K53:K54"/>
    <mergeCell ref="L62:N62"/>
    <mergeCell ref="G59:J59"/>
    <mergeCell ref="G60:J60"/>
    <mergeCell ref="G61:J61"/>
    <mergeCell ref="C61:F61"/>
    <mergeCell ref="L58:N58"/>
    <mergeCell ref="L59:N59"/>
    <mergeCell ref="L60:N60"/>
    <mergeCell ref="L61:N61"/>
    <mergeCell ref="L63:N63"/>
    <mergeCell ref="L65:N65"/>
    <mergeCell ref="C62:F62"/>
    <mergeCell ref="H110:I110"/>
    <mergeCell ref="C111:G111"/>
    <mergeCell ref="H75:I75"/>
    <mergeCell ref="H73:I73"/>
    <mergeCell ref="H74:I74"/>
    <mergeCell ref="H90:I90"/>
    <mergeCell ref="C63:F63"/>
    <mergeCell ref="H87:I87"/>
    <mergeCell ref="L182:N183"/>
    <mergeCell ref="C185:G185"/>
    <mergeCell ref="J185:K185"/>
    <mergeCell ref="L185:N187"/>
    <mergeCell ref="G65:J65"/>
    <mergeCell ref="C58:F58"/>
    <mergeCell ref="C127:G127"/>
    <mergeCell ref="H127:I127"/>
    <mergeCell ref="C128:G128"/>
    <mergeCell ref="H128:I128"/>
    <mergeCell ref="C88:G88"/>
    <mergeCell ref="C89:G89"/>
    <mergeCell ref="C79:G79"/>
    <mergeCell ref="H72:I72"/>
    <mergeCell ref="H100:I100"/>
    <mergeCell ref="C101:G101"/>
    <mergeCell ref="B181:C181"/>
    <mergeCell ref="H86:I86"/>
    <mergeCell ref="H85:I85"/>
    <mergeCell ref="H84:I84"/>
    <mergeCell ref="C82:G82"/>
    <mergeCell ref="H111:I111"/>
    <mergeCell ref="C76:G76"/>
    <mergeCell ref="C77:G77"/>
    <mergeCell ref="C78:G78"/>
    <mergeCell ref="C80:G80"/>
    <mergeCell ref="H81:I81"/>
    <mergeCell ref="C67:F68"/>
    <mergeCell ref="C65:F65"/>
    <mergeCell ref="B71:F71"/>
    <mergeCell ref="C81:G81"/>
    <mergeCell ref="H83:I83"/>
    <mergeCell ref="B245:F245"/>
    <mergeCell ref="B276:G276"/>
    <mergeCell ref="H245:I245"/>
    <mergeCell ref="B246:F246"/>
    <mergeCell ref="H253:I253"/>
    <mergeCell ref="B254:F254"/>
    <mergeCell ref="B279:F279"/>
    <mergeCell ref="M424:N424"/>
    <mergeCell ref="M427:N427"/>
    <mergeCell ref="C359:G359"/>
    <mergeCell ref="B280:F280"/>
    <mergeCell ref="B281:F281"/>
    <mergeCell ref="K417:L417"/>
    <mergeCell ref="K418:L418"/>
    <mergeCell ref="B350:F350"/>
    <mergeCell ref="B351:F351"/>
    <mergeCell ref="C413:G413"/>
    <mergeCell ref="B370:C370"/>
    <mergeCell ref="B318:F318"/>
    <mergeCell ref="B319:F319"/>
    <mergeCell ref="B320:F320"/>
    <mergeCell ref="C411:G411"/>
    <mergeCell ref="C425:G425"/>
    <mergeCell ref="B344:F344"/>
    <mergeCell ref="C117:G117"/>
    <mergeCell ref="H117:I117"/>
    <mergeCell ref="C87:G87"/>
    <mergeCell ref="M388:N388"/>
    <mergeCell ref="M367:N367"/>
    <mergeCell ref="M365:N365"/>
    <mergeCell ref="C388:G388"/>
    <mergeCell ref="C364:G364"/>
    <mergeCell ref="C363:G363"/>
    <mergeCell ref="K395:L395"/>
    <mergeCell ref="K381:L381"/>
    <mergeCell ref="M381:N381"/>
    <mergeCell ref="K382:L382"/>
    <mergeCell ref="K383:L383"/>
    <mergeCell ref="K387:L387"/>
    <mergeCell ref="K388:L388"/>
    <mergeCell ref="K389:L389"/>
    <mergeCell ref="M408:N408"/>
    <mergeCell ref="M409:N409"/>
    <mergeCell ref="M405:N405"/>
    <mergeCell ref="M392:N392"/>
    <mergeCell ref="C367:G367"/>
    <mergeCell ref="C366:G366"/>
    <mergeCell ref="C383:G383"/>
    <mergeCell ref="K378:L378"/>
    <mergeCell ref="K379:L379"/>
    <mergeCell ref="K380:L380"/>
    <mergeCell ref="K391:L391"/>
    <mergeCell ref="C406:G406"/>
    <mergeCell ref="M383:N383"/>
    <mergeCell ref="K375:L375"/>
    <mergeCell ref="M380:N380"/>
    <mergeCell ref="K377:L377"/>
    <mergeCell ref="M376:N376"/>
    <mergeCell ref="C377:G377"/>
    <mergeCell ref="M377:N377"/>
    <mergeCell ref="C378:G378"/>
    <mergeCell ref="M378:N378"/>
    <mergeCell ref="C434:F434"/>
    <mergeCell ref="K420:L420"/>
    <mergeCell ref="K396:L396"/>
    <mergeCell ref="K397:L397"/>
    <mergeCell ref="K398:L398"/>
    <mergeCell ref="K409:L409"/>
    <mergeCell ref="M420:N420"/>
    <mergeCell ref="C390:G390"/>
    <mergeCell ref="C405:G405"/>
    <mergeCell ref="C404:G404"/>
    <mergeCell ref="M423:N423"/>
    <mergeCell ref="M403:N403"/>
    <mergeCell ref="M404:N404"/>
    <mergeCell ref="M394:N394"/>
    <mergeCell ref="C397:G397"/>
    <mergeCell ref="M397:N397"/>
    <mergeCell ref="B400:C400"/>
    <mergeCell ref="B401:G401"/>
    <mergeCell ref="K402:L402"/>
    <mergeCell ref="K403:L403"/>
    <mergeCell ref="K404:L404"/>
    <mergeCell ref="K390:L390"/>
    <mergeCell ref="K421:L421"/>
    <mergeCell ref="C412:G412"/>
    <mergeCell ref="M391:N391"/>
    <mergeCell ref="C392:G392"/>
    <mergeCell ref="K392:L392"/>
    <mergeCell ref="C417:G417"/>
    <mergeCell ref="C423:G423"/>
    <mergeCell ref="C393:G393"/>
    <mergeCell ref="M393:N393"/>
    <mergeCell ref="C394:G394"/>
    <mergeCell ref="C422:G422"/>
    <mergeCell ref="C428:G428"/>
    <mergeCell ref="K373:L373"/>
    <mergeCell ref="K374:L374"/>
    <mergeCell ref="K367:L367"/>
    <mergeCell ref="K426:L426"/>
    <mergeCell ref="K427:L427"/>
    <mergeCell ref="K428:L428"/>
    <mergeCell ref="K422:L422"/>
    <mergeCell ref="K423:L423"/>
    <mergeCell ref="K424:L424"/>
    <mergeCell ref="K425:L425"/>
    <mergeCell ref="K407:L407"/>
    <mergeCell ref="K408:L408"/>
    <mergeCell ref="C436:F436"/>
    <mergeCell ref="C402:G402"/>
    <mergeCell ref="B371:G371"/>
    <mergeCell ref="C391:G391"/>
    <mergeCell ref="C398:G398"/>
    <mergeCell ref="C374:G374"/>
    <mergeCell ref="K413:L413"/>
    <mergeCell ref="C424:G424"/>
    <mergeCell ref="C427:G427"/>
    <mergeCell ref="B415:C415"/>
    <mergeCell ref="B416:G416"/>
    <mergeCell ref="C409:G409"/>
    <mergeCell ref="C426:G426"/>
    <mergeCell ref="C368:G368"/>
    <mergeCell ref="C418:G418"/>
    <mergeCell ref="C403:G403"/>
    <mergeCell ref="C421:G421"/>
    <mergeCell ref="C420:G420"/>
    <mergeCell ref="C419:G419"/>
    <mergeCell ref="C407:G407"/>
    <mergeCell ref="K405:L405"/>
    <mergeCell ref="C380:G380"/>
    <mergeCell ref="K376:L376"/>
    <mergeCell ref="C375:G375"/>
    <mergeCell ref="K393:L393"/>
    <mergeCell ref="K394:L394"/>
    <mergeCell ref="B431:C431"/>
    <mergeCell ref="C408:G408"/>
    <mergeCell ref="B432:G432"/>
    <mergeCell ref="C435:F435"/>
    <mergeCell ref="C372:G372"/>
    <mergeCell ref="C373:G373"/>
    <mergeCell ref="C629:G629"/>
    <mergeCell ref="B355:C355"/>
    <mergeCell ref="C496:G496"/>
    <mergeCell ref="K512:L512"/>
    <mergeCell ref="K513:L513"/>
    <mergeCell ref="K514:L514"/>
    <mergeCell ref="K515:L515"/>
    <mergeCell ref="K518:L518"/>
    <mergeCell ref="I512:J512"/>
    <mergeCell ref="I513:J513"/>
    <mergeCell ref="I514:J514"/>
    <mergeCell ref="I515:J515"/>
    <mergeCell ref="I518:J518"/>
    <mergeCell ref="H492:I492"/>
    <mergeCell ref="H499:I499"/>
    <mergeCell ref="C499:G499"/>
    <mergeCell ref="I510:J510"/>
    <mergeCell ref="C628:G628"/>
    <mergeCell ref="C627:G627"/>
    <mergeCell ref="C626:G626"/>
    <mergeCell ref="C625:G625"/>
    <mergeCell ref="C624:G624"/>
    <mergeCell ref="C623:G623"/>
    <mergeCell ref="B450:C450"/>
    <mergeCell ref="B451:G451"/>
    <mergeCell ref="C452:G452"/>
    <mergeCell ref="C453:G453"/>
    <mergeCell ref="C454:G454"/>
    <mergeCell ref="C481:G481"/>
    <mergeCell ref="C456:G456"/>
    <mergeCell ref="B459:C459"/>
    <mergeCell ref="B507:G507"/>
    <mergeCell ref="C523:G523"/>
    <mergeCell ref="C529:G529"/>
    <mergeCell ref="C538:G538"/>
    <mergeCell ref="C544:G544"/>
    <mergeCell ref="C539:G539"/>
    <mergeCell ref="C546:G546"/>
    <mergeCell ref="C545:G545"/>
    <mergeCell ref="C555:G555"/>
    <mergeCell ref="C490:G490"/>
    <mergeCell ref="C491:G491"/>
    <mergeCell ref="B488:G488"/>
    <mergeCell ref="C489:G489"/>
    <mergeCell ref="C508:G508"/>
    <mergeCell ref="B566:C566"/>
    <mergeCell ref="B567:G567"/>
    <mergeCell ref="B587:G588"/>
    <mergeCell ref="C592:G592"/>
    <mergeCell ref="C595:G595"/>
    <mergeCell ref="B441:C441"/>
    <mergeCell ref="C433:F433"/>
    <mergeCell ref="C638:G638"/>
    <mergeCell ref="C637:G637"/>
    <mergeCell ref="C636:G636"/>
    <mergeCell ref="C635:G635"/>
    <mergeCell ref="C634:G634"/>
    <mergeCell ref="C633:G633"/>
    <mergeCell ref="C632:G632"/>
    <mergeCell ref="C631:G631"/>
    <mergeCell ref="C630:G630"/>
    <mergeCell ref="B469:G469"/>
    <mergeCell ref="C470:G470"/>
    <mergeCell ref="C471:G471"/>
    <mergeCell ref="C472:G472"/>
    <mergeCell ref="C474:G474"/>
    <mergeCell ref="B294:C294"/>
    <mergeCell ref="B295:G295"/>
    <mergeCell ref="B296:F296"/>
    <mergeCell ref="B297:F297"/>
    <mergeCell ref="B298:F298"/>
    <mergeCell ref="B299:F299"/>
    <mergeCell ref="B300:F300"/>
    <mergeCell ref="B301:F301"/>
    <mergeCell ref="B302:F302"/>
    <mergeCell ref="C462:G462"/>
    <mergeCell ref="C497:G497"/>
    <mergeCell ref="C498:G498"/>
    <mergeCell ref="B303:F303"/>
    <mergeCell ref="B304:F304"/>
    <mergeCell ref="B305:F305"/>
    <mergeCell ref="B306:F306"/>
    <mergeCell ref="P32:Q32"/>
    <mergeCell ref="P33:Q33"/>
    <mergeCell ref="P35:Q35"/>
    <mergeCell ref="P34:Q34"/>
    <mergeCell ref="P36:Q36"/>
    <mergeCell ref="P37:Q37"/>
    <mergeCell ref="P38:Q38"/>
    <mergeCell ref="P39:Q39"/>
    <mergeCell ref="P41:Q41"/>
    <mergeCell ref="B182:B183"/>
    <mergeCell ref="C182:G183"/>
    <mergeCell ref="C100:G100"/>
    <mergeCell ref="B335:F335"/>
    <mergeCell ref="B336:F336"/>
    <mergeCell ref="B339:C339"/>
    <mergeCell ref="B340:G340"/>
    <mergeCell ref="B341:F341"/>
    <mergeCell ref="B286:F286"/>
    <mergeCell ref="C214:G214"/>
    <mergeCell ref="B225:F225"/>
    <mergeCell ref="B311:F311"/>
    <mergeCell ref="B312:F312"/>
    <mergeCell ref="H103:I103"/>
    <mergeCell ref="C53:F54"/>
    <mergeCell ref="C55:F55"/>
    <mergeCell ref="C56:F56"/>
    <mergeCell ref="C57:F57"/>
    <mergeCell ref="C64:F64"/>
    <mergeCell ref="B316:F316"/>
    <mergeCell ref="B206:C206"/>
    <mergeCell ref="B216:C216"/>
    <mergeCell ref="B234:C234"/>
    <mergeCell ref="M428:N428"/>
    <mergeCell ref="H489:I489"/>
    <mergeCell ref="H491:I491"/>
    <mergeCell ref="J490:K490"/>
    <mergeCell ref="J491:K491"/>
    <mergeCell ref="J489:K489"/>
    <mergeCell ref="B442:G442"/>
    <mergeCell ref="K541:L541"/>
    <mergeCell ref="C542:G542"/>
    <mergeCell ref="I542:J542"/>
    <mergeCell ref="K542:L542"/>
    <mergeCell ref="J500:K500"/>
    <mergeCell ref="J499:K499"/>
    <mergeCell ref="C443:G443"/>
    <mergeCell ref="C437:F437"/>
    <mergeCell ref="C438:F438"/>
    <mergeCell ref="C461:G461"/>
    <mergeCell ref="I508:J508"/>
    <mergeCell ref="H500:I500"/>
    <mergeCell ref="H490:I490"/>
    <mergeCell ref="B477:C477"/>
    <mergeCell ref="B478:G478"/>
    <mergeCell ref="C479:G479"/>
    <mergeCell ref="B460:G460"/>
    <mergeCell ref="B468:C468"/>
    <mergeCell ref="K508:L508"/>
    <mergeCell ref="K509:L509"/>
    <mergeCell ref="B506:C506"/>
    <mergeCell ref="K517:L517"/>
    <mergeCell ref="K516:L516"/>
    <mergeCell ref="K519:L519"/>
    <mergeCell ref="J492:K492"/>
    <mergeCell ref="H493:I493"/>
    <mergeCell ref="H494:I494"/>
    <mergeCell ref="H495:I495"/>
    <mergeCell ref="H496:I496"/>
    <mergeCell ref="H497:I497"/>
    <mergeCell ref="H498:I498"/>
    <mergeCell ref="I517:J517"/>
    <mergeCell ref="C518:G518"/>
    <mergeCell ref="C513:G513"/>
    <mergeCell ref="C517:G517"/>
    <mergeCell ref="K525:L525"/>
    <mergeCell ref="C516:G516"/>
    <mergeCell ref="I523:J523"/>
    <mergeCell ref="K523:L523"/>
    <mergeCell ref="I524:J524"/>
    <mergeCell ref="K524:L524"/>
    <mergeCell ref="C524:G524"/>
    <mergeCell ref="C525:G525"/>
    <mergeCell ref="I525:J525"/>
    <mergeCell ref="I516:J516"/>
    <mergeCell ref="K546:L546"/>
    <mergeCell ref="C547:G547"/>
    <mergeCell ref="I547:J547"/>
    <mergeCell ref="K547:L547"/>
    <mergeCell ref="C548:G548"/>
    <mergeCell ref="I548:J548"/>
    <mergeCell ref="K548:L548"/>
    <mergeCell ref="K549:L549"/>
    <mergeCell ref="B551:C551"/>
    <mergeCell ref="B552:G552"/>
    <mergeCell ref="I553:J553"/>
    <mergeCell ref="K553:L553"/>
    <mergeCell ref="C553:G553"/>
    <mergeCell ref="C554:G554"/>
    <mergeCell ref="I554:J554"/>
    <mergeCell ref="K554:L554"/>
    <mergeCell ref="I568:J568"/>
    <mergeCell ref="K568:L568"/>
    <mergeCell ref="C569:G569"/>
    <mergeCell ref="I569:J569"/>
    <mergeCell ref="K569:L569"/>
    <mergeCell ref="C570:G570"/>
    <mergeCell ref="I570:J570"/>
    <mergeCell ref="K570:L570"/>
    <mergeCell ref="C571:G571"/>
    <mergeCell ref="I571:J571"/>
    <mergeCell ref="K571:L571"/>
    <mergeCell ref="C562:G562"/>
    <mergeCell ref="I555:J555"/>
    <mergeCell ref="K555:L555"/>
    <mergeCell ref="C556:G556"/>
    <mergeCell ref="I556:J556"/>
    <mergeCell ref="K556:L556"/>
    <mergeCell ref="C557:G557"/>
    <mergeCell ref="I557:J557"/>
    <mergeCell ref="K557:L557"/>
    <mergeCell ref="C558:G558"/>
    <mergeCell ref="I558:J558"/>
    <mergeCell ref="K558:L558"/>
    <mergeCell ref="I559:J559"/>
    <mergeCell ref="K559:L559"/>
    <mergeCell ref="C560:G560"/>
    <mergeCell ref="I560:J560"/>
    <mergeCell ref="K560:L560"/>
    <mergeCell ref="C561:G561"/>
    <mergeCell ref="I561:J561"/>
    <mergeCell ref="K561:L561"/>
    <mergeCell ref="C446:G446"/>
    <mergeCell ref="C455:G455"/>
    <mergeCell ref="C464:G464"/>
    <mergeCell ref="C473:G473"/>
    <mergeCell ref="C482:G482"/>
    <mergeCell ref="K579:L579"/>
    <mergeCell ref="I572:J572"/>
    <mergeCell ref="K572:L572"/>
    <mergeCell ref="C573:G573"/>
    <mergeCell ref="I573:J573"/>
    <mergeCell ref="K573:L573"/>
    <mergeCell ref="I574:J574"/>
    <mergeCell ref="K574:L574"/>
    <mergeCell ref="C575:G575"/>
    <mergeCell ref="I575:J575"/>
    <mergeCell ref="K575:L575"/>
    <mergeCell ref="C576:G576"/>
    <mergeCell ref="I576:J576"/>
    <mergeCell ref="K576:L576"/>
    <mergeCell ref="C577:G577"/>
    <mergeCell ref="I577:J577"/>
    <mergeCell ref="K577:L577"/>
    <mergeCell ref="C578:G578"/>
    <mergeCell ref="I578:J578"/>
    <mergeCell ref="K578:L578"/>
    <mergeCell ref="C572:G572"/>
    <mergeCell ref="I562:J562"/>
    <mergeCell ref="K562:L562"/>
    <mergeCell ref="C563:G563"/>
    <mergeCell ref="I563:J563"/>
    <mergeCell ref="K563:L563"/>
    <mergeCell ref="K564:L564"/>
  </mergeCells>
  <conditionalFormatting sqref="I41">
    <cfRule type="colorScale" priority="2">
      <colorScale>
        <cfvo type="formula" val="$I$41&gt;35%*$H$41"/>
        <cfvo type="formula" val="$I$41&gt;100%*$H$41"/>
        <color rgb="FFFF0000"/>
        <color rgb="FFFF0000"/>
      </colorScale>
    </cfRule>
  </conditionalFormatting>
  <conditionalFormatting sqref="P32:Q40">
    <cfRule type="expression" dxfId="0" priority="1">
      <formula>"jeżeli($P$32&gt;$H$32)"</formula>
    </cfRule>
  </conditionalFormatting>
  <dataValidations xWindow="407" yWindow="390" count="40">
    <dataValidation allowBlank="1" showInputMessage="1" showErrorMessage="1" prompt="Proszę o wskazanie rodzaju wydatku np. urządzenie wielofunkcyjne, zestaw komputerowy z oprogramowaniem, laptop itp." sqref="C53:F54"/>
    <dataValidation allowBlank="1" showInputMessage="1" showErrorMessage="1" prompt="Proszę o przedstawienie zasadności poniesienia wydatku, a także jego niezbędności do realizacji zadań wynikających z umowy. Ponadto, proszę wskazać, którego Punktu dotyczy wydatek. Np. zakup zestawu komputerowego dla nowozatrudnionego pracownika w LPI..." sqref="G53:J54"/>
    <dataValidation allowBlank="1" showInputMessage="1" showErrorMessage="1" prompt="Proszę o podanie liczby." sqref="K53:K54"/>
    <dataValidation allowBlank="1" showInputMessage="1" showErrorMessage="1" prompt="Proszę o podanie całkowitego kosztu zakupu." sqref="L53:N54"/>
    <dataValidation allowBlank="1" showInputMessage="1" showErrorMessage="1" prompt="Proszę o uzupełnienie paragrafu, ustępu, punktu umowy, nr umowy na prowadzenie PIFE, rok którego dotyczy dotacja oraz kwotę wnioskowaną (wyrażona liczbą i słownie)." sqref="C20:M23"/>
    <dataValidation allowBlank="1" showInputMessage="1" showErrorMessage="1" prompt="Proszę o uzupełnienie nazwy województwa." sqref="C9:E13"/>
    <dataValidation allowBlank="1" showInputMessage="1" showErrorMessage="1" prompt="Proszę o uzupełnienie daty i miejscowości." sqref="J5:M5"/>
    <dataValidation allowBlank="1" showInputMessage="1" showErrorMessage="1" prompt="Proszę o wpisanie roku, którego dotyczy dotacja." sqref="F17:J18 H30:H31"/>
    <dataValidation allowBlank="1" showInputMessage="1" showErrorMessage="1" prompt="Proszę o podzielenie kwoty rocznej przypisanej poszczególnym kategoriom wydatków na transze._x000a_" sqref="J30:K31"/>
    <dataValidation allowBlank="1" showInputMessage="1" showErrorMessage="1" prompt="Proszę o podanie kosztu całkowitego interwencji." sqref="H72:I72 H94:I94 H116:I116 H138:I138 H160:I160"/>
    <dataValidation allowBlank="1" showInputMessage="1" showErrorMessage="1" prompt="Proszę o wskazanie właściwego typu (np. wynajem długoterminowy, leasing, usługa transportowa)." sqref="C78:G78 C100:G100 C122:G122 C144:G144 C166:G166"/>
    <dataValidation type="whole" operator="lessThan" allowBlank="1" showInputMessage="1" showErrorMessage="1" prompt="Komórka zawiera formułę zliczającą wszystkie podpunkty." sqref="H79:I79 H101:I101 H123:I123 H145:I145 H167:I167">
      <formula1>H90</formula1>
    </dataValidation>
    <dataValidation type="whole" errorStyle="warning" operator="greaterThanOrEqual" allowBlank="1" showInputMessage="1" showErrorMessage="1" error="Deklarowana liczba PA niezgodna z Umową. Wniosek nie będzie zaakceptowany." prompt="deklarowana liczba PA nie może być mniejsza niż minimalna liczba określona w załączniku nr 8 do Umowy" sqref="H208">
      <formula1>H207</formula1>
    </dataValidation>
    <dataValidation allowBlank="1" showInputMessage="1" showErrorMessage="1" prompt="deklarowana liczba PA dla poszczególnych LPI nie może być mniejsza niż minimalna liczba określona w załączniku nr 8 do Umow." sqref="H210:H213"/>
    <dataValidation allowBlank="1" showInputMessage="1" showErrorMessage="1" prompt="tabela wypełniana automatycznie wykorzystując dane z tabel od 3.3 do 3.7" sqref="B216:C216 B206:C206"/>
    <dataValidation allowBlank="1" showInputMessage="1" showErrorMessage="1" prompt="&quot;inne&quot; działania niż w pozycjach od 1 do 3 nie są objęte punktami aktywności." sqref="C447:G447 C474:G474 C456:G456 C465:G465 C483:G483"/>
    <dataValidation allowBlank="1" showInputMessage="1" showErrorMessage="1" prompt="Harmonogram finansowy województwo wypełnia w zakresie podziału kategorii na 3 transze. Wydatki łącznie na kategorie są zliczane automatycznie z tabel w dalszej części Wniosku." sqref="F26:J27"/>
    <dataValidation allowBlank="1" showInputMessage="1" showErrorMessage="1" prompt="Proszę o podzielenie kwoty rocznej przypisanej poszczególnym kategoriom wydatków na transze._x000a__x000a_I transza nie może być większa niż 35% dotacji na dany rok." sqref="I30:I31"/>
    <dataValidation allowBlank="1" showInputMessage="1" showErrorMessage="1" prompt="_x000a_I transza nie może być większa niż 35% dotacji na dany rok." sqref="I41"/>
    <dataValidation allowBlank="1" showInputMessage="1" showErrorMessage="1" prompt="Tabela wypełniana przez województwo." sqref="B616:C616 B181:C181 B275:C275 B487:C487 B586:C586 B598:C598 B70:C70 B92:C92 B114:C114 B136:C136 B158:C158 B294:C294 B309:C309 B324:C324 B339:C339 B506:B507 C506 B521:B522 C521 B536:B537 C536 B551:B552 C551 B566:B567 C566"/>
    <dataValidation allowBlank="1" showInputMessage="1" showErrorMessage="1" prompt="W tabeli województwo wypełnia jedynie kolumnę &quot;liczba&quot;." sqref="B431:C431 B441:C441 B450:C450 B459:C459 B468:C468 B477:C477 B234:C234 B242:C242 B250:C250 B258:C258 B266:C266"/>
    <dataValidation allowBlank="1" showInputMessage="1" showErrorMessage="1" prompt="Tabela wypełniana przez województwo._x000a_Proszę zwrócić uwagę, aby w wypełnianym wierszu nie pozostawić wolnych kolumn." sqref="B355:C355 B370:C370 B385:C385 B400:C400 B415:C415"/>
    <dataValidation allowBlank="1" showInputMessage="1" showErrorMessage="1" prompt="W przypadku gdy LPI działają w strukturze UM tabela obejmuje wszystkie PIFE w województwie." sqref="B71:F71"/>
    <dataValidation allowBlank="1" showInputMessage="1" showErrorMessage="1" prompt="Jeżeli potrzebujesz dodatkowych wierszy skorzystaj z opcji &quot;odkryj&quot;." sqref="B59:B65 B82:B90 B104:B112 B126:B134 B148:B156 B170:B178 A362:B368 A282 A288:B288 A377:B383 A422:B428 A407:B413 A392:B398 A494:B500 A513:B519 A607:B613 A624:B640 A337:B337 A331 A307:B307 A322:B322 A316 A346 A352:B352 A528:B534 A543:B549 A558:B564 A573:B579 A300:A301"/>
    <dataValidation allowBlank="1" showInputMessage="1" showErrorMessage="1" prompt="Tabela pomocnicza wypełniana automatycznie." sqref="H224:J227"/>
    <dataValidation allowBlank="1" showInputMessage="1" showErrorMessage="1" prompt="te komórki wypełniają się automatycznie. Kwoty z poszczególnych kategorii należy podzielić na 3 transze. Poprawność podziału kategorii na transze sprawdzisz w kolumnie &quot;suma kontrolna&quot;, która znajduje się poza obszarem wydruku po prawej stronie." sqref="H32:H41"/>
    <dataValidation allowBlank="1" showInputMessage="1" showErrorMessage="1" prompt="Poprawność podziału kategorii na transze sprawdzisz w kolumnie &quot;suma kontrolna&quot;, która znajduje się poza obszarem wydruku po prawej stronie." sqref="I32:K40"/>
    <dataValidation allowBlank="1" showInputMessage="1" showErrorMessage="1" prompt="Tabela wypełniana przez województwo._x000a_Uwaga! Wydatki inwestycyjne są ponoszone z paragrafów inwestycyjnych, należy zwrócić uwagę aby zwrot niewykorzystanej części dotacji został dokonany z uwzględnieniem odpowiednich paragrafów." sqref="B49:F52"/>
    <dataValidation allowBlank="1" showInputMessage="1" showErrorMessage="1" prompt="Uwaga! Jeżeli prace remontowo adaptacyjne będą finansowane ze środków inwestycyjnych należy je ująć w tabeli 1.1. tutaj zaś nie dublować kosztu. Decyzja odnoście sposobu wydatkowania zależy od waszych finansów." sqref="C77:I77"/>
    <dataValidation allowBlank="1" showInputMessage="1" showErrorMessage="1" prompt="wydatki związane z monitoringiem, wizytami koordynacyjnymi, czy kontrolą są ujmowane w tabeli 1.2 Koszty bieżące funkcjonowania. W tej tabeli możliwe są jedynie koszty związane ze Spotkaniami Sieci." sqref="L591:M592 L594:M594"/>
    <dataValidation allowBlank="1" showInputMessage="1" showErrorMessage="1" prompt="inne dopuszczalne koszty to np: tłumacz języka migowego, wynajem komputerów na szkolenie warsztatowe, itp." sqref="B281:F281 B300:F300 B315:F315 B330:F330 B345:F345"/>
    <dataValidation allowBlank="1" showInputMessage="1" showErrorMessage="1" prompt="komórki wypełniane automatycznie." sqref="K224:N227 G223:G227 G229:G231"/>
    <dataValidation allowBlank="1" showInputMessage="1" showErrorMessage="1" prompt="Jeżeli kwoty z kolumny &quot;suma kontrolna&quot; są takie same jak kwoty dotacji w kategoriach na dany rok oznacza to że transze są podzielone prawidłowo." sqref="P32:Q41 P29"/>
    <dataValidation allowBlank="1" showInputMessage="1" showErrorMessage="1" prompt="W opisie działania należy podać wskaźniki produktu np. liczbę ogłoszeń z nakładem gazety, liczbę spotów z liczbą i przyblizonym czasem emisji." sqref="C508:G513"/>
    <dataValidation allowBlank="1" showInputMessage="1" showErrorMessage="1" prompt="W opisie działania należy podać wskaźniki produktu np. liczbę ogłoszeń z nakładem gazety." sqref="C524:G528 C539:G543"/>
    <dataValidation allowBlank="1" showInputMessage="1" showErrorMessage="1" prompt="W opisie działania należy podać wskaźniki produktu np. liczbę ogłoszeń z nakładem gazety" sqref="C553:G558 C568:G573"/>
    <dataValidation allowBlank="1" showInputMessage="1" showErrorMessage="1" prompt="w województwach z LPI wybieranych w konkursach, wybierając z listy &quot;wszystkie&quot; koszt całkowity zostanie automatycznie przypisany do Działań koordynacyjnych GPI." sqref="H619"/>
    <dataValidation type="list" allowBlank="1" showInputMessage="1" showErrorMessage="1" sqref="H524:H533 H569:H578 H554:H563 H539:H548">
      <formula1>$K$17:$K$18</formula1>
    </dataValidation>
    <dataValidation type="list" allowBlank="1" showInputMessage="1" showErrorMessage="1" sqref="I569:J578 I524:J533 I539:J548 I554:J563">
      <formula1>$M$17:$M$26</formula1>
    </dataValidation>
    <dataValidation allowBlank="1" showInputMessage="1" showErrorMessage="1" prompt="wartości wypełniane automatycznie danymi z tabel 3.3" sqref="G218:G222"/>
  </dataValidations>
  <printOptions horizontalCentered="1" verticalCentered="1"/>
  <pageMargins left="0.19685039370078741" right="0.19685039370078741" top="0.19685039370078741" bottom="0.19685039370078741" header="0.17" footer="0.17"/>
  <pageSetup paperSize="9" scale="62" fitToHeight="0" orientation="landscape" r:id="rId1"/>
  <rowBreaks count="11" manualBreakCount="11">
    <brk id="44" max="14" man="1"/>
    <brk id="113" max="14" man="1"/>
    <brk id="201" max="14" man="1"/>
    <brk id="240" max="14" man="1"/>
    <brk id="272" max="14" man="1"/>
    <brk id="337" max="14" man="1"/>
    <brk id="398" max="14" man="1"/>
    <brk id="448" max="14" man="1"/>
    <brk id="500" max="14" man="1"/>
    <brk id="549" max="14" man="1"/>
    <brk id="595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07" yWindow="390" count="5">
        <x14:dataValidation type="list" allowBlank="1" showInputMessage="1" showErrorMessage="1">
          <x14:formula1>
            <xm:f>'do aut wyliczen'!$K$17:$K$18</xm:f>
          </x14:formula1>
          <xm:sqref>H509:H518</xm:sqref>
        </x14:dataValidation>
        <x14:dataValidation type="list" allowBlank="1" showInputMessage="1" showErrorMessage="1">
          <x14:formula1>
            <xm:f>'do aut wyliczen'!$K$3:$K$4</xm:f>
          </x14:formula1>
          <xm:sqref>J358:J367 J373:J382 J388:J397 J403:J412 J418:J427</xm:sqref>
        </x14:dataValidation>
        <x14:dataValidation type="list" allowBlank="1" showInputMessage="1" showErrorMessage="1">
          <x14:formula1>
            <xm:f>'do aut wyliczen'!$L$3:$L$6</xm:f>
          </x14:formula1>
          <xm:sqref>K358:K367 K373:K382 K388:K397 K403:K412 K418:K427</xm:sqref>
        </x14:dataValidation>
        <x14:dataValidation type="list" allowBlank="1" showInputMessage="1" showErrorMessage="1">
          <x14:formula1>
            <xm:f>'do aut wyliczen'!$M$17:$M$26</xm:f>
          </x14:formula1>
          <xm:sqref>I509:J518</xm:sqref>
        </x14:dataValidation>
        <x14:dataValidation type="list" allowBlank="1" showInputMessage="1" showErrorMessage="1" prompt="w województwach z LPI wybieranych w konkursach, wybierając z listy &quot;wszystkie&quot; koszt całkowity zostanie automatycznie przypisany do Działań koordynacyjnych GPI.">
          <x14:formula1>
            <xm:f>'do aut wyliczen'!$K$33:$K$38</xm:f>
          </x14:formula1>
          <xm:sqref>H620:H639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03"/>
  <sheetViews>
    <sheetView showGridLines="0" zoomScale="70" zoomScaleNormal="70" zoomScaleSheetLayoutView="85" workbookViewId="0">
      <selection activeCell="M13" sqref="M13:P14"/>
    </sheetView>
  </sheetViews>
  <sheetFormatPr defaultRowHeight="15" x14ac:dyDescent="0.25"/>
  <cols>
    <col min="1" max="3" width="9.140625" style="11"/>
    <col min="4" max="4" width="9.5703125" style="11" customWidth="1"/>
    <col min="5" max="5" width="12.140625" style="11" customWidth="1"/>
    <col min="6" max="6" width="20.140625" style="11" customWidth="1"/>
    <col min="7" max="7" width="25" style="11" customWidth="1"/>
    <col min="8" max="8" width="23" style="11" customWidth="1"/>
    <col min="9" max="9" width="21.7109375" style="11" customWidth="1"/>
    <col min="10" max="12" width="22" style="11" customWidth="1"/>
    <col min="13" max="13" width="23.28515625" style="11" customWidth="1"/>
    <col min="14" max="14" width="20.28515625" style="11" customWidth="1"/>
    <col min="15" max="15" width="12.7109375" style="11" customWidth="1"/>
    <col min="16" max="16384" width="9.140625" style="11"/>
  </cols>
  <sheetData>
    <row r="3" spans="2:17" x14ac:dyDescent="0.25">
      <c r="Q3" s="12" t="s">
        <v>302</v>
      </c>
    </row>
    <row r="4" spans="2:17" ht="15.75" thickBot="1" x14ac:dyDescent="0.3"/>
    <row r="5" spans="2:17" ht="15.75" thickBot="1" x14ac:dyDescent="0.3">
      <c r="M5" s="321"/>
      <c r="N5" s="322"/>
      <c r="O5" s="322"/>
      <c r="P5" s="233"/>
    </row>
    <row r="6" spans="2:17" x14ac:dyDescent="0.25">
      <c r="N6" s="13" t="s">
        <v>0</v>
      </c>
    </row>
    <row r="8" spans="2:17" ht="15.75" thickBot="1" x14ac:dyDescent="0.3"/>
    <row r="9" spans="2:17" ht="15" customHeight="1" x14ac:dyDescent="0.25">
      <c r="B9" s="14"/>
      <c r="C9" s="323" t="s">
        <v>280</v>
      </c>
      <c r="D9" s="324"/>
      <c r="E9" s="325"/>
      <c r="F9" s="15"/>
      <c r="G9" s="14"/>
      <c r="H9" s="14"/>
      <c r="I9" s="14"/>
    </row>
    <row r="10" spans="2:17" ht="15" customHeight="1" x14ac:dyDescent="0.25">
      <c r="B10" s="14"/>
      <c r="C10" s="326"/>
      <c r="D10" s="327"/>
      <c r="E10" s="328"/>
      <c r="F10" s="15"/>
      <c r="G10" s="14"/>
      <c r="H10" s="14"/>
      <c r="I10" s="14"/>
    </row>
    <row r="11" spans="2:17" ht="15" customHeight="1" x14ac:dyDescent="0.25">
      <c r="B11" s="14"/>
      <c r="C11" s="326"/>
      <c r="D11" s="327"/>
      <c r="E11" s="328"/>
      <c r="F11" s="15"/>
      <c r="G11" s="14"/>
      <c r="H11" s="14"/>
      <c r="I11" s="14"/>
    </row>
    <row r="12" spans="2:17" ht="15.75" customHeight="1" thickBot="1" x14ac:dyDescent="0.3">
      <c r="B12" s="14"/>
      <c r="C12" s="326"/>
      <c r="D12" s="327"/>
      <c r="E12" s="328"/>
      <c r="F12" s="15"/>
      <c r="G12" s="14"/>
      <c r="H12" s="14"/>
      <c r="I12" s="14"/>
    </row>
    <row r="13" spans="2:17" ht="15.75" customHeight="1" thickBot="1" x14ac:dyDescent="0.3">
      <c r="B13" s="14"/>
      <c r="C13" s="329"/>
      <c r="D13" s="330"/>
      <c r="E13" s="331"/>
      <c r="F13" s="15"/>
      <c r="G13" s="14"/>
      <c r="H13" s="14"/>
      <c r="I13" s="14"/>
      <c r="M13" s="522" t="s">
        <v>303</v>
      </c>
      <c r="N13" s="523"/>
      <c r="O13" s="523"/>
      <c r="P13" s="524"/>
    </row>
    <row r="14" spans="2:17" ht="15.75" thickBot="1" x14ac:dyDescent="0.3">
      <c r="B14" s="14"/>
      <c r="C14" s="15"/>
      <c r="D14" s="15"/>
      <c r="E14" s="15"/>
      <c r="F14" s="15"/>
      <c r="G14" s="14"/>
      <c r="H14" s="14"/>
      <c r="I14" s="14"/>
      <c r="M14" s="525"/>
      <c r="N14" s="526"/>
      <c r="O14" s="526"/>
      <c r="P14" s="527"/>
    </row>
    <row r="15" spans="2:17" x14ac:dyDescent="0.25">
      <c r="B15" s="14"/>
      <c r="C15" s="15"/>
      <c r="D15" s="15"/>
      <c r="E15" s="15"/>
      <c r="F15" s="15"/>
      <c r="G15" s="14"/>
      <c r="H15" s="14"/>
      <c r="I15" s="14"/>
      <c r="M15" s="16"/>
    </row>
    <row r="16" spans="2:17" ht="15.75" thickBot="1" x14ac:dyDescent="0.3">
      <c r="B16" s="14"/>
      <c r="C16" s="15"/>
      <c r="D16" s="15"/>
      <c r="E16" s="15"/>
      <c r="F16" s="15"/>
      <c r="G16" s="14"/>
      <c r="H16" s="14"/>
      <c r="I16" s="14"/>
      <c r="M16" s="17"/>
    </row>
    <row r="17" spans="2:18" ht="15" customHeight="1" x14ac:dyDescent="0.25">
      <c r="B17" s="14"/>
      <c r="C17" s="15"/>
      <c r="D17" s="15"/>
      <c r="E17" s="15"/>
      <c r="F17" s="337" t="s">
        <v>295</v>
      </c>
      <c r="G17" s="495"/>
      <c r="H17" s="495"/>
      <c r="I17" s="495"/>
      <c r="J17" s="495"/>
      <c r="K17" s="495"/>
      <c r="L17" s="495"/>
      <c r="M17" s="496"/>
    </row>
    <row r="18" spans="2:18" ht="15.75" customHeight="1" x14ac:dyDescent="0.25">
      <c r="B18" s="14"/>
      <c r="C18" s="15"/>
      <c r="D18" s="15"/>
      <c r="E18" s="15"/>
      <c r="F18" s="497"/>
      <c r="G18" s="498"/>
      <c r="H18" s="498"/>
      <c r="I18" s="498"/>
      <c r="J18" s="498"/>
      <c r="K18" s="498"/>
      <c r="L18" s="498"/>
      <c r="M18" s="499"/>
    </row>
    <row r="19" spans="2:18" ht="15" customHeight="1" x14ac:dyDescent="0.25">
      <c r="B19" s="14"/>
      <c r="C19" s="15"/>
      <c r="D19" s="15"/>
      <c r="E19" s="15"/>
      <c r="F19" s="497"/>
      <c r="G19" s="498"/>
      <c r="H19" s="498"/>
      <c r="I19" s="498"/>
      <c r="J19" s="498"/>
      <c r="K19" s="498"/>
      <c r="L19" s="498"/>
      <c r="M19" s="499"/>
    </row>
    <row r="20" spans="2:18" ht="15" customHeight="1" x14ac:dyDescent="0.25">
      <c r="B20" s="14"/>
      <c r="C20" s="15"/>
      <c r="D20" s="15"/>
      <c r="E20" s="15"/>
      <c r="F20" s="497"/>
      <c r="G20" s="498"/>
      <c r="H20" s="498"/>
      <c r="I20" s="498"/>
      <c r="J20" s="498"/>
      <c r="K20" s="498"/>
      <c r="L20" s="498"/>
      <c r="M20" s="499"/>
      <c r="N20" s="15"/>
      <c r="O20" s="15"/>
      <c r="P20" s="15"/>
      <c r="Q20" s="14"/>
      <c r="R20" s="14"/>
    </row>
    <row r="21" spans="2:18" ht="15.75" thickBot="1" x14ac:dyDescent="0.3">
      <c r="B21" s="14"/>
      <c r="C21" s="15"/>
      <c r="D21" s="15"/>
      <c r="E21" s="15"/>
      <c r="F21" s="500"/>
      <c r="G21" s="501"/>
      <c r="H21" s="501"/>
      <c r="I21" s="501"/>
      <c r="J21" s="501"/>
      <c r="K21" s="501"/>
      <c r="L21" s="501"/>
      <c r="M21" s="502"/>
      <c r="N21" s="15"/>
      <c r="O21" s="15"/>
      <c r="P21" s="15"/>
      <c r="Q21" s="14"/>
      <c r="R21" s="14"/>
    </row>
    <row r="24" spans="2:18" ht="15.75" thickBot="1" x14ac:dyDescent="0.3"/>
    <row r="25" spans="2:18" x14ac:dyDescent="0.25">
      <c r="C25" s="300" t="s">
        <v>38</v>
      </c>
      <c r="D25" s="301"/>
      <c r="E25" s="301"/>
      <c r="F25" s="302"/>
    </row>
    <row r="26" spans="2:18" ht="15.75" thickBot="1" x14ac:dyDescent="0.3">
      <c r="C26" s="303"/>
      <c r="D26" s="304"/>
      <c r="E26" s="304"/>
      <c r="F26" s="305"/>
    </row>
    <row r="28" spans="2:18" ht="28.5" customHeight="1" x14ac:dyDescent="0.3">
      <c r="C28" s="464" t="s">
        <v>233</v>
      </c>
      <c r="D28" s="464"/>
      <c r="E28" s="464"/>
      <c r="F28" s="464"/>
      <c r="G28" s="464"/>
      <c r="H28" s="464"/>
      <c r="I28" s="464"/>
    </row>
    <row r="30" spans="2:18" ht="15.75" thickBot="1" x14ac:dyDescent="0.3"/>
    <row r="31" spans="2:18" x14ac:dyDescent="0.25">
      <c r="C31" s="300" t="s">
        <v>39</v>
      </c>
      <c r="D31" s="301"/>
      <c r="E31" s="301"/>
      <c r="F31" s="302"/>
    </row>
    <row r="32" spans="2:18" ht="15.75" thickBot="1" x14ac:dyDescent="0.3">
      <c r="C32" s="303"/>
      <c r="D32" s="304"/>
      <c r="E32" s="304"/>
      <c r="F32" s="305"/>
    </row>
    <row r="34" spans="2:13" ht="27.75" customHeight="1" x14ac:dyDescent="0.3">
      <c r="C34" s="503" t="s">
        <v>233</v>
      </c>
      <c r="D34" s="504"/>
      <c r="E34" s="504"/>
      <c r="F34" s="504"/>
      <c r="G34" s="504"/>
      <c r="H34" s="504"/>
      <c r="I34" s="505"/>
    </row>
    <row r="36" spans="2:13" ht="15.75" thickBot="1" x14ac:dyDescent="0.3"/>
    <row r="37" spans="2:13" x14ac:dyDescent="0.25">
      <c r="C37" s="300" t="s">
        <v>40</v>
      </c>
      <c r="D37" s="301"/>
      <c r="E37" s="301"/>
      <c r="F37" s="302"/>
    </row>
    <row r="38" spans="2:13" ht="15.75" thickBot="1" x14ac:dyDescent="0.3">
      <c r="C38" s="303"/>
      <c r="D38" s="304"/>
      <c r="E38" s="304"/>
      <c r="F38" s="305"/>
    </row>
    <row r="39" spans="2:13" x14ac:dyDescent="0.25">
      <c r="I39" s="14"/>
      <c r="J39" s="14"/>
      <c r="K39" s="14"/>
      <c r="L39" s="14"/>
      <c r="M39" s="14"/>
    </row>
    <row r="40" spans="2:13" ht="41.25" customHeight="1" thickBot="1" x14ac:dyDescent="0.35">
      <c r="B40" s="203" t="s">
        <v>73</v>
      </c>
      <c r="C40" s="461"/>
      <c r="I40" s="475"/>
      <c r="J40" s="475"/>
      <c r="K40" s="475"/>
      <c r="L40" s="475"/>
      <c r="M40" s="14"/>
    </row>
    <row r="41" spans="2:13" ht="36" customHeight="1" thickBot="1" x14ac:dyDescent="0.35">
      <c r="B41" s="135"/>
      <c r="C41" s="135"/>
      <c r="D41" s="136"/>
      <c r="E41" s="136"/>
      <c r="F41" s="136"/>
      <c r="G41" s="137" t="s">
        <v>230</v>
      </c>
      <c r="H41" s="138" t="s">
        <v>232</v>
      </c>
      <c r="I41" s="467" t="s">
        <v>218</v>
      </c>
      <c r="J41" s="468"/>
      <c r="K41" s="469" t="s">
        <v>219</v>
      </c>
      <c r="L41" s="470"/>
    </row>
    <row r="42" spans="2:13" ht="24" thickBot="1" x14ac:dyDescent="0.4">
      <c r="B42" s="139" t="s">
        <v>117</v>
      </c>
      <c r="C42" s="433" t="s">
        <v>247</v>
      </c>
      <c r="D42" s="434"/>
      <c r="E42" s="434"/>
      <c r="F42" s="434"/>
      <c r="G42" s="117">
        <f>'Wniosek o dotację'!G208</f>
        <v>12070</v>
      </c>
      <c r="H42" s="163">
        <f>'Wniosek o dotację'!H208</f>
        <v>0</v>
      </c>
      <c r="I42" s="465">
        <f>M74+SUM(P112:Q121)+J188+K202</f>
        <v>0</v>
      </c>
      <c r="J42" s="466"/>
      <c r="K42" s="471">
        <f>I42/G42</f>
        <v>0</v>
      </c>
      <c r="L42" s="472"/>
    </row>
    <row r="43" spans="2:13" ht="12.75" customHeight="1" x14ac:dyDescent="0.35">
      <c r="B43" s="140"/>
      <c r="C43" s="53"/>
      <c r="D43" s="53"/>
      <c r="E43" s="53"/>
      <c r="F43" s="53"/>
      <c r="G43" s="164"/>
      <c r="H43" s="165"/>
      <c r="I43" s="480"/>
      <c r="J43" s="481"/>
      <c r="K43" s="473"/>
      <c r="L43" s="474"/>
    </row>
    <row r="44" spans="2:13" ht="23.25" x14ac:dyDescent="0.35">
      <c r="B44" s="139" t="s">
        <v>118</v>
      </c>
      <c r="C44" s="433" t="s">
        <v>248</v>
      </c>
      <c r="D44" s="434"/>
      <c r="E44" s="434"/>
      <c r="F44" s="434"/>
      <c r="G44" s="117">
        <f>'Wniosek o dotację'!G210</f>
        <v>3260</v>
      </c>
      <c r="H44" s="166">
        <f>'Wniosek o dotację'!H210</f>
        <v>0</v>
      </c>
      <c r="I44" s="465">
        <f>M82+SUM(P127:Q136)+J189+K211</f>
        <v>0</v>
      </c>
      <c r="J44" s="466"/>
      <c r="K44" s="471">
        <f>I44/G44</f>
        <v>0</v>
      </c>
      <c r="L44" s="472"/>
    </row>
    <row r="45" spans="2:13" ht="23.25" x14ac:dyDescent="0.35">
      <c r="B45" s="139" t="s">
        <v>119</v>
      </c>
      <c r="C45" s="433" t="s">
        <v>249</v>
      </c>
      <c r="D45" s="434"/>
      <c r="E45" s="434"/>
      <c r="F45" s="434"/>
      <c r="G45" s="117">
        <f>'Wniosek o dotację'!G211</f>
        <v>3260</v>
      </c>
      <c r="H45" s="166">
        <f>'Wniosek o dotację'!H211</f>
        <v>0</v>
      </c>
      <c r="I45" s="465">
        <f>M90+SUM(P142:Q151)+J190+K220</f>
        <v>0</v>
      </c>
      <c r="J45" s="466"/>
      <c r="K45" s="471">
        <f t="shared" ref="K45:K47" si="0">I45/G45</f>
        <v>0</v>
      </c>
      <c r="L45" s="472"/>
    </row>
    <row r="46" spans="2:13" ht="23.25" x14ac:dyDescent="0.35">
      <c r="B46" s="139" t="s">
        <v>120</v>
      </c>
      <c r="C46" s="433" t="s">
        <v>250</v>
      </c>
      <c r="D46" s="434"/>
      <c r="E46" s="434"/>
      <c r="F46" s="434"/>
      <c r="G46" s="117">
        <f>'Wniosek o dotację'!G212</f>
        <v>3260</v>
      </c>
      <c r="H46" s="166">
        <f>'Wniosek o dotację'!H212</f>
        <v>0</v>
      </c>
      <c r="I46" s="465">
        <f>M98+SUM(P157:Q166)+J191+K229</f>
        <v>0</v>
      </c>
      <c r="J46" s="466"/>
      <c r="K46" s="471">
        <f t="shared" si="0"/>
        <v>0</v>
      </c>
      <c r="L46" s="472"/>
    </row>
    <row r="47" spans="2:13" ht="24" thickBot="1" x14ac:dyDescent="0.4">
      <c r="B47" s="139" t="s">
        <v>121</v>
      </c>
      <c r="C47" s="433" t="s">
        <v>251</v>
      </c>
      <c r="D47" s="434"/>
      <c r="E47" s="434"/>
      <c r="F47" s="434"/>
      <c r="G47" s="117">
        <f>'Wniosek o dotację'!G213</f>
        <v>3260</v>
      </c>
      <c r="H47" s="166">
        <f>'Wniosek o dotację'!H213</f>
        <v>0</v>
      </c>
      <c r="I47" s="465">
        <f>M106+SUM(P172:Q181)+J192+K238</f>
        <v>0</v>
      </c>
      <c r="J47" s="466"/>
      <c r="K47" s="471">
        <f t="shared" si="0"/>
        <v>0</v>
      </c>
      <c r="L47" s="472"/>
    </row>
    <row r="48" spans="2:13" ht="21.75" thickBot="1" x14ac:dyDescent="0.4">
      <c r="B48" s="141" t="s">
        <v>70</v>
      </c>
      <c r="C48" s="506"/>
      <c r="D48" s="506"/>
      <c r="E48" s="506"/>
      <c r="F48" s="506"/>
      <c r="G48" s="142"/>
      <c r="H48" s="143"/>
      <c r="I48" s="476"/>
      <c r="J48" s="477"/>
      <c r="K48" s="478"/>
      <c r="L48" s="479"/>
    </row>
    <row r="50" spans="2:18" ht="18.75" x14ac:dyDescent="0.3">
      <c r="B50" s="250" t="s">
        <v>167</v>
      </c>
      <c r="C50" s="252"/>
    </row>
    <row r="51" spans="2:18" ht="66" customHeight="1" x14ac:dyDescent="0.25">
      <c r="B51" s="462" t="s">
        <v>252</v>
      </c>
      <c r="C51" s="462"/>
      <c r="D51" s="462"/>
      <c r="E51" s="462"/>
      <c r="F51" s="463"/>
      <c r="G51" s="144" t="s">
        <v>223</v>
      </c>
      <c r="H51" s="144" t="s">
        <v>224</v>
      </c>
      <c r="I51" s="144" t="s">
        <v>225</v>
      </c>
    </row>
    <row r="52" spans="2:18" ht="21" x14ac:dyDescent="0.35">
      <c r="B52" s="280" t="s">
        <v>41</v>
      </c>
      <c r="C52" s="280"/>
      <c r="D52" s="280"/>
      <c r="E52" s="280"/>
      <c r="F52" s="281"/>
      <c r="G52" s="119">
        <f>'Wniosek o dotację'!G218</f>
        <v>0</v>
      </c>
      <c r="H52" s="119">
        <f>I70+I78+I86+I94+I102</f>
        <v>0</v>
      </c>
      <c r="I52" s="119">
        <f>K70+K78+K86+K94+K102</f>
        <v>0</v>
      </c>
    </row>
    <row r="53" spans="2:18" ht="21" x14ac:dyDescent="0.35">
      <c r="B53" s="280" t="s">
        <v>42</v>
      </c>
      <c r="C53" s="280"/>
      <c r="D53" s="280"/>
      <c r="E53" s="280"/>
      <c r="F53" s="281"/>
      <c r="G53" s="119">
        <f>'Wniosek o dotację'!G219</f>
        <v>0</v>
      </c>
      <c r="H53" s="119">
        <f>I71+I79+I87+I95+I103</f>
        <v>0</v>
      </c>
      <c r="I53" s="119">
        <f>K71+K79+K87+K95+K103</f>
        <v>0</v>
      </c>
    </row>
    <row r="54" spans="2:18" ht="21" x14ac:dyDescent="0.35">
      <c r="B54" s="280" t="s">
        <v>239</v>
      </c>
      <c r="C54" s="280"/>
      <c r="D54" s="280"/>
      <c r="E54" s="280"/>
      <c r="F54" s="281"/>
      <c r="G54" s="119">
        <f>'Wniosek o dotację'!G220</f>
        <v>0</v>
      </c>
      <c r="H54" s="119">
        <f>I72+I80+I88+I96+I104</f>
        <v>0</v>
      </c>
      <c r="I54" s="119">
        <f>K72+K80+K88+K96+K104</f>
        <v>0</v>
      </c>
    </row>
    <row r="55" spans="2:18" ht="21" x14ac:dyDescent="0.35">
      <c r="B55" s="189" t="s">
        <v>188</v>
      </c>
      <c r="C55" s="190"/>
      <c r="D55" s="190"/>
      <c r="E55" s="190"/>
      <c r="F55" s="191"/>
      <c r="G55" s="119">
        <f>'Wniosek o dotację'!G221</f>
        <v>0</v>
      </c>
      <c r="H55" s="119">
        <f>I73+I81+I89+I97+I105</f>
        <v>0</v>
      </c>
      <c r="I55" s="119">
        <f>K73+K81+K89+K97+K105</f>
        <v>0</v>
      </c>
      <c r="J55" s="14"/>
      <c r="K55" s="14"/>
    </row>
    <row r="56" spans="2:18" ht="21.75" thickBot="1" x14ac:dyDescent="0.4">
      <c r="B56" s="56"/>
      <c r="C56" s="56"/>
      <c r="D56" s="56"/>
      <c r="E56" s="56"/>
      <c r="F56" s="57" t="s">
        <v>32</v>
      </c>
      <c r="G56" s="120">
        <f>SUM(G52:G55)</f>
        <v>0</v>
      </c>
      <c r="H56" s="120">
        <f>SUM(H52:H55)</f>
        <v>0</v>
      </c>
      <c r="I56" s="120">
        <f>SUM(I52:I55)</f>
        <v>0</v>
      </c>
      <c r="J56" s="14"/>
      <c r="K56" s="14"/>
      <c r="N56" s="145"/>
      <c r="O56" s="145"/>
      <c r="P56" s="145"/>
      <c r="Q56" s="145"/>
      <c r="R56" s="145"/>
    </row>
    <row r="57" spans="2:18" ht="26.25" customHeight="1" x14ac:dyDescent="0.35">
      <c r="B57" s="376" t="s">
        <v>85</v>
      </c>
      <c r="C57" s="376"/>
      <c r="D57" s="376"/>
      <c r="E57" s="376"/>
      <c r="F57" s="410"/>
      <c r="G57" s="121">
        <f ca="1">'Wniosek o dotację'!G223</f>
        <v>0</v>
      </c>
      <c r="H57" s="121">
        <f>(SUMIF(N112:N121,'do aut wyliczen'!L3,H112:H121))+(SUMIF(N127:N136,'do aut wyliczen'!L3,H127:H136))+(SUMIF(N142:N151,'do aut wyliczen'!L3,H142:H151))+(SUMIF(N157:N166,'do aut wyliczen'!L3,H157:H166))+(SUMIF(N172:N181,'do aut wyliczen'!L3,H172:H181))</f>
        <v>0</v>
      </c>
      <c r="I57" s="121">
        <f>(SUMIF(N112:N121,'do aut wyliczen'!L3,I112:I121))+(SUMIF(N127:N136,'do aut wyliczen'!L3,I127:I136))+(SUMIF(N142:N151,'do aut wyliczen'!L3,I142:I151))+(SUMIF(N157:N166,'do aut wyliczen'!L3,I157:I166))+(SUMIF(N172:N181,'do aut wyliczen'!L3,I172:I181))</f>
        <v>0</v>
      </c>
      <c r="J57" s="146"/>
      <c r="K57" s="147"/>
      <c r="L57" s="59" t="s">
        <v>134</v>
      </c>
      <c r="M57" s="59" t="s">
        <v>166</v>
      </c>
      <c r="N57" s="148"/>
      <c r="O57" s="145"/>
      <c r="P57" s="145"/>
      <c r="Q57" s="148"/>
      <c r="R57" s="145"/>
    </row>
    <row r="58" spans="2:18" ht="26.25" customHeight="1" x14ac:dyDescent="0.35">
      <c r="B58" s="189" t="s">
        <v>84</v>
      </c>
      <c r="C58" s="190"/>
      <c r="D58" s="190"/>
      <c r="E58" s="190"/>
      <c r="F58" s="191"/>
      <c r="G58" s="121">
        <f ca="1">'Wniosek o dotację'!G224</f>
        <v>0</v>
      </c>
      <c r="H58" s="119">
        <f>(SUMIF(N112:N121,'do aut wyliczen'!L4,H112:H121))+(SUMIF(N127:N136,'do aut wyliczen'!L4,H127:H136))+(SUMIF(N142:N151,'do aut wyliczen'!L4,H142:H151))+(SUMIF(N157:N166,'do aut wyliczen'!L4,H157:H166))+(SUMIF(N172:N181,'do aut wyliczen'!L4,H172:H181))</f>
        <v>0</v>
      </c>
      <c r="I58" s="119">
        <f>(SUMIF(N112:N121,'do aut wyliczen'!L4,I112:I121))+(SUMIF(N127:N136,'do aut wyliczen'!L4,I127:I136))+(SUMIF(N142:N151,'do aut wyliczen'!L4,I142:I151))+(SUMIF(N157:N166,'do aut wyliczen'!L4,I157:I166))+(SUMIF(N172:N181,'do aut wyliczen'!L4,I172:I181))</f>
        <v>0</v>
      </c>
      <c r="J58" s="455" t="s">
        <v>235</v>
      </c>
      <c r="K58" s="456"/>
      <c r="L58" s="123">
        <f>(SUMIFS(I112:I121,N112:N121,'do aut wyliczen'!L4,M112:M121,'do aut wyliczen'!K3)+SUMIFS(I112:I121,N112:N121,'do aut wyliczen'!L5,M112:M121,'do aut wyliczen'!K3))+(SUMIFS(I127:I136,N127:N136,'do aut wyliczen'!L4,M127:M136,'do aut wyliczen'!K3)+SUMIFS(I127:I136,N127:N136,'do aut wyliczen'!L5,M127:M136,'do aut wyliczen'!K3))+(SUMIFS(I142:I151,N142:N151,'do aut wyliczen'!L4,M142:M151,'do aut wyliczen'!K3)+SUMIFS(I142:I151,N142:N151,'do aut wyliczen'!L5,M142:M151,'do aut wyliczen'!K3))+(SUMIFS(I157:I166,N157:N166,'do aut wyliczen'!L4,M157:M166,'do aut wyliczen'!K3)+SUMIFS(I157:I166,N157:N166,'do aut wyliczen'!L5,M157:M166,'do aut wyliczen'!K3))+(SUMIFS(I172:I181,N172:N181,'do aut wyliczen'!L4,M172:M181,'do aut wyliczen'!K3)+SUMIFS(I172:I181,N172:N181,'do aut wyliczen'!L5,M172:M181,'do aut wyliczen'!K3))</f>
        <v>0</v>
      </c>
      <c r="M58" s="168">
        <f>(SUMIFS(I112:I121,N112:N121,'do aut wyliczen'!L4,M112:M121,'do aut wyliczen'!K4)+SUMIFS(I112:I121,N112:N121,'do aut wyliczen'!L5,M112:M121,'do aut wyliczen'!K4))+(SUMIFS(I127:I136,N127:N136,'do aut wyliczen'!L4,M127:M136,'do aut wyliczen'!K4)+SUMIFS(I127:I136,N127:N136,'do aut wyliczen'!L5,M127:M136,'do aut wyliczen'!K4))+(SUMIFS(I142:I151,N142:N151,'do aut wyliczen'!L4,M142:M151,'do aut wyliczen'!K4)+SUMIFS(I142:I151,N142:N151,'do aut wyliczen'!L5,M142:M151,'do aut wyliczen'!K4))+(SUMIFS(I157:I166,N157:N166,'do aut wyliczen'!L4,M157:M166,'do aut wyliczen'!K4)+SUMIFS(I157:I166,N157:N166,'do aut wyliczen'!L5,M157:M166,'do aut wyliczen'!K4))+(SUMIFS(I172:I181,N172:N181,'do aut wyliczen'!L4,M172:M181,'do aut wyliczen'!K4)+SUMIFS(I172:I181,N172:N181,'do aut wyliczen'!L5,M172:M181,'do aut wyliczen'!K4))</f>
        <v>0</v>
      </c>
      <c r="N58" s="149"/>
      <c r="O58" s="145"/>
      <c r="P58" s="145"/>
      <c r="Q58" s="149"/>
      <c r="R58" s="145"/>
    </row>
    <row r="59" spans="2:18" ht="25.5" customHeight="1" x14ac:dyDescent="0.35">
      <c r="B59" s="189" t="s">
        <v>158</v>
      </c>
      <c r="C59" s="190"/>
      <c r="D59" s="190"/>
      <c r="E59" s="190"/>
      <c r="F59" s="191"/>
      <c r="G59" s="121">
        <f ca="1">'Wniosek o dotację'!G225</f>
        <v>0</v>
      </c>
      <c r="H59" s="119">
        <f>(SUMIF($N$112:$N$121,'do aut wyliczen'!L5,$H$112:$H$121))+(SUMIF($N$127:$N$136,'do aut wyliczen'!L5,$H$127:$H$136))+(SUMIF($N$142:$N$151,'do aut wyliczen'!L5,$H$142:$H$151))+(SUMIF($N$157:$N$166,'do aut wyliczen'!L5,$H$157:$H$166))+(SUMIF($N$172:$N$181,'do aut wyliczen'!L5,$H$172:$H$181))</f>
        <v>0</v>
      </c>
      <c r="I59" s="119">
        <f>(SUMIF($N$112:$N$121,'do aut wyliczen'!L5,$I$112:$I$121))+(SUMIF($N$127:$N$136,'do aut wyliczen'!L5,$I$127:$I$136))+(SUMIF($N$142:$N$151,'do aut wyliczen'!L5,$I$142:$I$151))+(SUMIF($N$157:$N$166,'do aut wyliczen'!L5,$I$157:$I$166))+(SUMIF($N$172:$N$181,'do aut wyliczen'!L5,$I$172:$I$181))</f>
        <v>0</v>
      </c>
      <c r="J59" s="455" t="s">
        <v>236</v>
      </c>
      <c r="K59" s="456"/>
      <c r="L59" s="123">
        <f>(SUMIFS(L112:L121,N112:N121,'do aut wyliczen'!L4,M112:M121,'do aut wyliczen'!K3)+SUMIFS(L112:L121,N112:N121,'do aut wyliczen'!L5,M112:M121,'do aut wyliczen'!K3))+(SUMIFS(L127:L136,N127:N136,'do aut wyliczen'!L4,M127:M136,'do aut wyliczen'!K3)+SUMIFS(L127:L136,N127:N136,'do aut wyliczen'!L5,M127:M136,'do aut wyliczen'!K3))+(SUMIFS(L142:L151,N142:N151,'do aut wyliczen'!L4,M142:M151,'do aut wyliczen'!K3)+SUMIFS(L142:L151,N142:N151,'do aut wyliczen'!L5,M142:M151,'do aut wyliczen'!K3))+(SUMIFS(L157:L166,N157:N166,'do aut wyliczen'!L4,M157:M166,'do aut wyliczen'!K3)+SUMIFS(L157:L166,N157:N166,'do aut wyliczen'!L5,M157:M166,'do aut wyliczen'!K3))+(SUMIFS(L172:L181,N172:N181,'do aut wyliczen'!L4,M172:M181,'do aut wyliczen'!K3)+SUMIFS(L172:L181,N172:N181,'do aut wyliczen'!L5,M172:M181,'do aut wyliczen'!K3))</f>
        <v>0</v>
      </c>
      <c r="M59" s="168">
        <f>(SUMIFS(L112:L121,N112:N121,'do aut wyliczen'!L4,M112:M121,'do aut wyliczen'!K4)+SUMIFS(L112:L121,N112:N121,'do aut wyliczen'!L5,M112:M121,'do aut wyliczen'!K4))+(SUMIFS(L127:L136,N127:N136,'do aut wyliczen'!L4,M127:M136,'do aut wyliczen'!K4)+SUMIFS(L127:L136,N127:N136,'do aut wyliczen'!L5,M127:M136,'do aut wyliczen'!K4))+(SUMIFS(L142:L151,N142:N151,'do aut wyliczen'!L4,M142:M151,'do aut wyliczen'!K4)+SUMIFS(L142:L151,N142:N151,'do aut wyliczen'!L5,M142:M151,'do aut wyliczen'!K4))+(SUMIFS(L157:L166,N157:N166,'do aut wyliczen'!L4,M157:M166,'do aut wyliczen'!K4)+SUMIFS(L157:L166,N157:N166,'do aut wyliczen'!L5,M157:M166,'do aut wyliczen'!K4))+(SUMIFS(L172:L181,N172:N181,'do aut wyliczen'!L4,M172:M181,'do aut wyliczen'!K4)+SUMIFS(L172:L181,N172:N181,'do aut wyliczen'!L5,M172:M181,'do aut wyliczen'!K4))</f>
        <v>0</v>
      </c>
      <c r="N59" s="149"/>
      <c r="O59" s="145"/>
      <c r="P59" s="145"/>
      <c r="Q59" s="149"/>
      <c r="R59" s="145"/>
    </row>
    <row r="60" spans="2:18" ht="33" customHeight="1" x14ac:dyDescent="0.35">
      <c r="B60" s="390" t="s">
        <v>300</v>
      </c>
      <c r="C60" s="391"/>
      <c r="D60" s="391"/>
      <c r="E60" s="391"/>
      <c r="F60" s="392"/>
      <c r="G60" s="121">
        <f ca="1">'Wniosek o dotację'!G226</f>
        <v>0</v>
      </c>
      <c r="H60" s="119">
        <f>(SUMIF($N$112:$N$121,'do aut wyliczen'!L6,$H$112:$H$121))+(SUMIF($N$127:$N$136,'do aut wyliczen'!L6,$H$127:$H$136))+(SUMIF($N$142:$N$151,'do aut wyliczen'!L6,$H$142:$H$151))+(SUMIF($N$157:$N$166,'do aut wyliczen'!L6,$H$157:$H$166))+(SUMIF($N$172:$N$181,'do aut wyliczen'!L6,$H$172:$H$181))</f>
        <v>0</v>
      </c>
      <c r="I60" s="119">
        <f>(SUMIF($N$112:$N$121,'do aut wyliczen'!L6,$I$112:$I$121))+(SUMIF($N$127:$N$136,'do aut wyliczen'!L6,$I$127:$I$136))+(SUMIF($N$142:$N$151,'do aut wyliczen'!L6,$I$142:$I$151))+(SUMIF($N$157:$N$166,'do aut wyliczen'!L6,$I$157:$I$166))+(SUMIF($N$172:$N$181,'do aut wyliczen'!L6,$I$172:$I$181))</f>
        <v>0</v>
      </c>
      <c r="J60" s="457" t="s">
        <v>237</v>
      </c>
      <c r="K60" s="457"/>
      <c r="L60" s="458">
        <f>SUM(L112:L121)+SUM(L127:L136)+SUM(L142:L151)+SUM(L157:L166)+SUM(L172:L181)</f>
        <v>0</v>
      </c>
      <c r="M60" s="458"/>
      <c r="N60" s="149"/>
      <c r="O60" s="145"/>
      <c r="P60" s="145"/>
      <c r="Q60" s="149"/>
      <c r="R60" s="145"/>
    </row>
    <row r="61" spans="2:18" ht="26.25" customHeight="1" x14ac:dyDescent="0.35">
      <c r="B61" s="376" t="s">
        <v>47</v>
      </c>
      <c r="C61" s="376"/>
      <c r="D61" s="376"/>
      <c r="E61" s="376"/>
      <c r="F61" s="376"/>
      <c r="G61" s="121">
        <f>'Wniosek o dotację'!G227</f>
        <v>0</v>
      </c>
      <c r="H61" s="119">
        <f>H193</f>
        <v>0</v>
      </c>
      <c r="I61" s="119">
        <f>I193</f>
        <v>0</v>
      </c>
      <c r="J61" s="455" t="s">
        <v>292</v>
      </c>
      <c r="K61" s="456"/>
      <c r="L61" s="123">
        <f>SUMIFS(I112:I121,N112:N121,'do aut wyliczen'!L3,M112:M121,'do aut wyliczen'!K3)+SUMIFS(I127:I136,N127:N136,'do aut wyliczen'!L3,M127:M136,'do aut wyliczen'!K3)+SUMIFS(I142:I151,N142:N151,'do aut wyliczen'!L3,M142:M151,'do aut wyliczen'!K3)+SUMIFS(I157:I166,N157:N166,'do aut wyliczen'!L3,M157:M166,'do aut wyliczen'!K3)+SUMIFS(I172:I181,N172:N181,'do aut wyliczen'!L3,M172:M181,'do aut wyliczen'!K3)</f>
        <v>0</v>
      </c>
      <c r="M61" s="184">
        <f>SUMIFS(I112:I121,N112:N121,'do aut wyliczen'!L3,M112:M121,'do aut wyliczen'!K4)+SUMIFS(I127:I136,N127:N136,'do aut wyliczen'!L3,M127:M136,'do aut wyliczen'!K4)+SUMIFS(I142:I151,N142:N151,'do aut wyliczen'!L3,M142:M151,'do aut wyliczen'!K4)+SUMIFS(I157:I166,N157:N166,'do aut wyliczen'!L3,M157:M166,'do aut wyliczen'!K4)+SUMIFS(I172:I181,N172:N181,'do aut wyliczen'!L3,M172:M181,'do aut wyliczen'!K4)</f>
        <v>0</v>
      </c>
      <c r="N61" s="145"/>
      <c r="O61" s="145"/>
      <c r="P61" s="145"/>
      <c r="Q61" s="145"/>
      <c r="R61" s="145"/>
    </row>
    <row r="62" spans="2:18" ht="25.5" customHeight="1" x14ac:dyDescent="0.35">
      <c r="B62" s="189" t="s">
        <v>156</v>
      </c>
      <c r="C62" s="190"/>
      <c r="D62" s="190"/>
      <c r="E62" s="190"/>
      <c r="F62" s="191"/>
      <c r="G62" s="167"/>
      <c r="H62" s="122"/>
      <c r="I62" s="122"/>
      <c r="J62" s="455" t="s">
        <v>293</v>
      </c>
      <c r="K62" s="456"/>
      <c r="L62" s="123">
        <f>SUMIFS(L112:L121,N112:N121,'do aut wyliczen'!L3,M112:M121,'do aut wyliczen'!K3)+SUMIFS(L127:L136,N127:N136,'do aut wyliczen'!L3,M127:M136,'do aut wyliczen'!K3)+SUMIFS(L142:L151,N142:N151,'do aut wyliczen'!L3,M142:M151,'do aut wyliczen'!K3)+SUMIFS(L157:L166,N157:N166,'do aut wyliczen'!L3,M157:M166,'do aut wyliczen'!K3)+SUMIFS(L172:L181,N172:N181,'do aut wyliczen'!L3,M172:M181,'do aut wyliczen'!K3)</f>
        <v>0</v>
      </c>
      <c r="M62" s="184">
        <f>SUMIFS(L112:L121,N112:N121,'do aut wyliczen'!L3,M112:M121,'do aut wyliczen'!K4)+SUMIFS(L127:L136,N127:N136,'do aut wyliczen'!L3,M127:M136,'do aut wyliczen'!K4)+SUMIFS(L142:L151,N142:N151,'do aut wyliczen'!L3,M142:M151,'do aut wyliczen'!K4)+SUMIFS(L157:L166,N157:N166,'do aut wyliczen'!L3,M157:M166,'do aut wyliczen'!K4)+SUMIFS(L172:L181,N172:N181,'do aut wyliczen'!L3,M172:M181,'do aut wyliczen'!K4)</f>
        <v>0</v>
      </c>
    </row>
    <row r="63" spans="2:18" ht="21" x14ac:dyDescent="0.35">
      <c r="B63" s="189" t="s">
        <v>240</v>
      </c>
      <c r="C63" s="190"/>
      <c r="D63" s="190"/>
      <c r="E63" s="190"/>
      <c r="F63" s="191"/>
      <c r="G63" s="121">
        <f>'Wniosek o dotację'!G229</f>
        <v>0</v>
      </c>
      <c r="H63" s="119">
        <f t="shared" ref="H63:I65" si="1">I198+I207+I216+I225+I234</f>
        <v>0</v>
      </c>
      <c r="I63" s="119">
        <f t="shared" si="1"/>
        <v>0</v>
      </c>
    </row>
    <row r="64" spans="2:18" ht="21" x14ac:dyDescent="0.35">
      <c r="B64" s="189" t="s">
        <v>286</v>
      </c>
      <c r="C64" s="190"/>
      <c r="D64" s="190"/>
      <c r="E64" s="190"/>
      <c r="F64" s="191"/>
      <c r="G64" s="121">
        <f>'Wniosek o dotację'!G230</f>
        <v>0</v>
      </c>
      <c r="H64" s="119">
        <f t="shared" si="1"/>
        <v>0</v>
      </c>
      <c r="I64" s="119">
        <f t="shared" si="1"/>
        <v>0</v>
      </c>
    </row>
    <row r="65" spans="2:14" ht="21" x14ac:dyDescent="0.35">
      <c r="B65" s="189" t="s">
        <v>285</v>
      </c>
      <c r="C65" s="190"/>
      <c r="D65" s="190"/>
      <c r="E65" s="190"/>
      <c r="F65" s="191"/>
      <c r="G65" s="121">
        <f>'Wniosek o dotację'!G231</f>
        <v>0</v>
      </c>
      <c r="H65" s="119">
        <f t="shared" si="1"/>
        <v>0</v>
      </c>
      <c r="I65" s="119">
        <f t="shared" si="1"/>
        <v>0</v>
      </c>
    </row>
    <row r="68" spans="2:14" ht="18.75" x14ac:dyDescent="0.3">
      <c r="B68" s="230" t="s">
        <v>86</v>
      </c>
      <c r="C68" s="230"/>
    </row>
    <row r="69" spans="2:14" ht="37.5" customHeight="1" x14ac:dyDescent="0.35">
      <c r="B69" s="208" t="s">
        <v>258</v>
      </c>
      <c r="C69" s="208"/>
      <c r="D69" s="208"/>
      <c r="E69" s="208"/>
      <c r="F69" s="278"/>
      <c r="G69" s="460" t="s">
        <v>222</v>
      </c>
      <c r="H69" s="460"/>
      <c r="I69" s="460" t="s">
        <v>220</v>
      </c>
      <c r="J69" s="460"/>
      <c r="K69" s="460" t="s">
        <v>221</v>
      </c>
      <c r="L69" s="460"/>
      <c r="M69" s="459" t="s">
        <v>278</v>
      </c>
      <c r="N69" s="459"/>
    </row>
    <row r="70" spans="2:14" ht="21" x14ac:dyDescent="0.35">
      <c r="B70" s="280" t="s">
        <v>41</v>
      </c>
      <c r="C70" s="280"/>
      <c r="D70" s="280"/>
      <c r="E70" s="280"/>
      <c r="F70" s="281"/>
      <c r="G70" s="282">
        <f>'Wniosek o dotację'!G236</f>
        <v>0</v>
      </c>
      <c r="H70" s="282"/>
      <c r="I70" s="447"/>
      <c r="J70" s="447"/>
      <c r="K70" s="282">
        <f>I70</f>
        <v>0</v>
      </c>
      <c r="L70" s="282"/>
      <c r="M70" s="282">
        <f>K70*'do aut wyliczen'!$G$3</f>
        <v>0</v>
      </c>
      <c r="N70" s="282"/>
    </row>
    <row r="71" spans="2:14" ht="21" x14ac:dyDescent="0.35">
      <c r="B71" s="280" t="s">
        <v>42</v>
      </c>
      <c r="C71" s="280"/>
      <c r="D71" s="280"/>
      <c r="E71" s="280"/>
      <c r="F71" s="281"/>
      <c r="G71" s="282">
        <f>'Wniosek o dotację'!G237</f>
        <v>0</v>
      </c>
      <c r="H71" s="282"/>
      <c r="I71" s="447"/>
      <c r="J71" s="447"/>
      <c r="K71" s="282">
        <f t="shared" ref="K71:K73" si="2">I71</f>
        <v>0</v>
      </c>
      <c r="L71" s="282"/>
      <c r="M71" s="282">
        <f>K71*'do aut wyliczen'!$G$4</f>
        <v>0</v>
      </c>
      <c r="N71" s="282"/>
    </row>
    <row r="72" spans="2:14" ht="21" x14ac:dyDescent="0.35">
      <c r="B72" s="280" t="s">
        <v>239</v>
      </c>
      <c r="C72" s="280"/>
      <c r="D72" s="280"/>
      <c r="E72" s="280"/>
      <c r="F72" s="281"/>
      <c r="G72" s="282">
        <f>'Wniosek o dotację'!G238</f>
        <v>0</v>
      </c>
      <c r="H72" s="282"/>
      <c r="I72" s="447"/>
      <c r="J72" s="447"/>
      <c r="K72" s="282">
        <f t="shared" si="2"/>
        <v>0</v>
      </c>
      <c r="L72" s="282"/>
      <c r="M72" s="282">
        <f>K72*'do aut wyliczen'!$G$5</f>
        <v>0</v>
      </c>
      <c r="N72" s="282"/>
    </row>
    <row r="73" spans="2:14" ht="21" x14ac:dyDescent="0.35">
      <c r="B73" s="189" t="s">
        <v>188</v>
      </c>
      <c r="C73" s="190"/>
      <c r="D73" s="190"/>
      <c r="E73" s="190"/>
      <c r="F73" s="191"/>
      <c r="G73" s="282">
        <f>'Wniosek o dotację'!G239</f>
        <v>0</v>
      </c>
      <c r="H73" s="282"/>
      <c r="I73" s="447"/>
      <c r="J73" s="447"/>
      <c r="K73" s="282">
        <f t="shared" si="2"/>
        <v>0</v>
      </c>
      <c r="L73" s="282"/>
      <c r="M73" s="374">
        <f>K73*'do aut wyliczen'!$G$6</f>
        <v>0</v>
      </c>
      <c r="N73" s="375"/>
    </row>
    <row r="74" spans="2:14" ht="21" x14ac:dyDescent="0.35">
      <c r="F74" s="46" t="s">
        <v>32</v>
      </c>
      <c r="G74" s="282">
        <f>SUM(G70:G73)</f>
        <v>0</v>
      </c>
      <c r="H74" s="282"/>
      <c r="I74" s="282">
        <f>SUM(I70:I73)</f>
        <v>0</v>
      </c>
      <c r="J74" s="282"/>
      <c r="K74" s="282">
        <f>SUM(K70:K73)</f>
        <v>0</v>
      </c>
      <c r="L74" s="282"/>
      <c r="M74" s="373">
        <f>SUM(M70:N73)</f>
        <v>0</v>
      </c>
      <c r="N74" s="373"/>
    </row>
    <row r="76" spans="2:14" ht="18.75" x14ac:dyDescent="0.3">
      <c r="B76" s="230" t="s">
        <v>87</v>
      </c>
      <c r="C76" s="230"/>
    </row>
    <row r="77" spans="2:14" ht="41.25" customHeight="1" x14ac:dyDescent="0.35">
      <c r="B77" s="208" t="s">
        <v>259</v>
      </c>
      <c r="C77" s="208"/>
      <c r="D77" s="208"/>
      <c r="E77" s="208"/>
      <c r="F77" s="278"/>
      <c r="G77" s="460" t="s">
        <v>222</v>
      </c>
      <c r="H77" s="460"/>
      <c r="I77" s="460" t="s">
        <v>220</v>
      </c>
      <c r="J77" s="460"/>
      <c r="K77" s="460" t="s">
        <v>221</v>
      </c>
      <c r="L77" s="460"/>
      <c r="M77" s="459" t="s">
        <v>278</v>
      </c>
      <c r="N77" s="459"/>
    </row>
    <row r="78" spans="2:14" ht="21" x14ac:dyDescent="0.35">
      <c r="B78" s="280" t="s">
        <v>41</v>
      </c>
      <c r="C78" s="280"/>
      <c r="D78" s="280"/>
      <c r="E78" s="280"/>
      <c r="F78" s="281"/>
      <c r="G78" s="282">
        <f>'Wniosek o dotację'!G244</f>
        <v>0</v>
      </c>
      <c r="H78" s="282"/>
      <c r="I78" s="447"/>
      <c r="J78" s="447"/>
      <c r="K78" s="282">
        <f>I78</f>
        <v>0</v>
      </c>
      <c r="L78" s="282"/>
      <c r="M78" s="282">
        <f>K78*'do aut wyliczen'!$G$3</f>
        <v>0</v>
      </c>
      <c r="N78" s="282"/>
    </row>
    <row r="79" spans="2:14" ht="21" x14ac:dyDescent="0.35">
      <c r="B79" s="280" t="s">
        <v>42</v>
      </c>
      <c r="C79" s="280"/>
      <c r="D79" s="280"/>
      <c r="E79" s="280"/>
      <c r="F79" s="281"/>
      <c r="G79" s="282">
        <f>'Wniosek o dotację'!G245</f>
        <v>0</v>
      </c>
      <c r="H79" s="282"/>
      <c r="I79" s="447"/>
      <c r="J79" s="447"/>
      <c r="K79" s="282">
        <f t="shared" ref="K79:K81" si="3">I79</f>
        <v>0</v>
      </c>
      <c r="L79" s="282"/>
      <c r="M79" s="282">
        <f>K79*'do aut wyliczen'!$G$4</f>
        <v>0</v>
      </c>
      <c r="N79" s="282"/>
    </row>
    <row r="80" spans="2:14" ht="21" x14ac:dyDescent="0.35">
      <c r="B80" s="280" t="s">
        <v>239</v>
      </c>
      <c r="C80" s="280"/>
      <c r="D80" s="280"/>
      <c r="E80" s="280"/>
      <c r="F80" s="281"/>
      <c r="G80" s="282">
        <f>'Wniosek o dotację'!G246</f>
        <v>0</v>
      </c>
      <c r="H80" s="282"/>
      <c r="I80" s="447"/>
      <c r="J80" s="447"/>
      <c r="K80" s="282">
        <f t="shared" si="3"/>
        <v>0</v>
      </c>
      <c r="L80" s="282"/>
      <c r="M80" s="282">
        <f>K80*'do aut wyliczen'!$G$5</f>
        <v>0</v>
      </c>
      <c r="N80" s="282"/>
    </row>
    <row r="81" spans="2:14" ht="21" x14ac:dyDescent="0.35">
      <c r="B81" s="189" t="s">
        <v>188</v>
      </c>
      <c r="C81" s="190"/>
      <c r="D81" s="190"/>
      <c r="E81" s="190"/>
      <c r="F81" s="191"/>
      <c r="G81" s="282">
        <f>'Wniosek o dotację'!G247</f>
        <v>0</v>
      </c>
      <c r="H81" s="282"/>
      <c r="I81" s="447"/>
      <c r="J81" s="447"/>
      <c r="K81" s="282">
        <f t="shared" si="3"/>
        <v>0</v>
      </c>
      <c r="L81" s="282"/>
      <c r="M81" s="374">
        <f>K81*'do aut wyliczen'!$G$6</f>
        <v>0</v>
      </c>
      <c r="N81" s="375"/>
    </row>
    <row r="82" spans="2:14" ht="21" x14ac:dyDescent="0.35">
      <c r="F82" s="46" t="s">
        <v>32</v>
      </c>
      <c r="G82" s="282">
        <f>SUM(G78:G81)</f>
        <v>0</v>
      </c>
      <c r="H82" s="282"/>
      <c r="I82" s="282">
        <f>SUM(I78:I81)</f>
        <v>0</v>
      </c>
      <c r="J82" s="282"/>
      <c r="K82" s="282">
        <f>SUM(K78:K81)</f>
        <v>0</v>
      </c>
      <c r="L82" s="282"/>
      <c r="M82" s="373">
        <f>SUM(M78:N81)</f>
        <v>0</v>
      </c>
      <c r="N82" s="373"/>
    </row>
    <row r="84" spans="2:14" ht="18.75" x14ac:dyDescent="0.3">
      <c r="B84" s="230" t="s">
        <v>88</v>
      </c>
      <c r="C84" s="230"/>
    </row>
    <row r="85" spans="2:14" ht="41.25" customHeight="1" x14ac:dyDescent="0.35">
      <c r="B85" s="208" t="s">
        <v>264</v>
      </c>
      <c r="C85" s="208"/>
      <c r="D85" s="208"/>
      <c r="E85" s="208"/>
      <c r="F85" s="278"/>
      <c r="G85" s="460" t="s">
        <v>222</v>
      </c>
      <c r="H85" s="460"/>
      <c r="I85" s="460" t="s">
        <v>220</v>
      </c>
      <c r="J85" s="460"/>
      <c r="K85" s="460" t="s">
        <v>221</v>
      </c>
      <c r="L85" s="460"/>
      <c r="M85" s="459" t="s">
        <v>278</v>
      </c>
      <c r="N85" s="459"/>
    </row>
    <row r="86" spans="2:14" ht="21" x14ac:dyDescent="0.35">
      <c r="B86" s="280" t="s">
        <v>41</v>
      </c>
      <c r="C86" s="280"/>
      <c r="D86" s="280"/>
      <c r="E86" s="280"/>
      <c r="F86" s="281"/>
      <c r="G86" s="282">
        <f>'Wniosek o dotację'!G252</f>
        <v>0</v>
      </c>
      <c r="H86" s="282"/>
      <c r="I86" s="447"/>
      <c r="J86" s="447"/>
      <c r="K86" s="282">
        <f>I86</f>
        <v>0</v>
      </c>
      <c r="L86" s="282"/>
      <c r="M86" s="282">
        <f>K86*'do aut wyliczen'!$G$3</f>
        <v>0</v>
      </c>
      <c r="N86" s="282"/>
    </row>
    <row r="87" spans="2:14" ht="21" x14ac:dyDescent="0.35">
      <c r="B87" s="280" t="s">
        <v>42</v>
      </c>
      <c r="C87" s="280"/>
      <c r="D87" s="280"/>
      <c r="E87" s="280"/>
      <c r="F87" s="281"/>
      <c r="G87" s="282">
        <f>'Wniosek o dotację'!G253</f>
        <v>0</v>
      </c>
      <c r="H87" s="282"/>
      <c r="I87" s="447"/>
      <c r="J87" s="447"/>
      <c r="K87" s="282">
        <f t="shared" ref="K87:K89" si="4">I87</f>
        <v>0</v>
      </c>
      <c r="L87" s="282"/>
      <c r="M87" s="282">
        <f>K87*'do aut wyliczen'!$G$4</f>
        <v>0</v>
      </c>
      <c r="N87" s="282"/>
    </row>
    <row r="88" spans="2:14" ht="21" x14ac:dyDescent="0.35">
      <c r="B88" s="280" t="s">
        <v>239</v>
      </c>
      <c r="C88" s="280"/>
      <c r="D88" s="280"/>
      <c r="E88" s="280"/>
      <c r="F88" s="281"/>
      <c r="G88" s="282">
        <f>'Wniosek o dotację'!G254</f>
        <v>0</v>
      </c>
      <c r="H88" s="282"/>
      <c r="I88" s="447"/>
      <c r="J88" s="447"/>
      <c r="K88" s="282">
        <f t="shared" si="4"/>
        <v>0</v>
      </c>
      <c r="L88" s="282"/>
      <c r="M88" s="282">
        <f>K88*'do aut wyliczen'!$G$5</f>
        <v>0</v>
      </c>
      <c r="N88" s="282"/>
    </row>
    <row r="89" spans="2:14" ht="21" x14ac:dyDescent="0.35">
      <c r="B89" s="189" t="s">
        <v>188</v>
      </c>
      <c r="C89" s="190"/>
      <c r="D89" s="190"/>
      <c r="E89" s="190"/>
      <c r="F89" s="191"/>
      <c r="G89" s="282">
        <f>'Wniosek o dotację'!G255</f>
        <v>0</v>
      </c>
      <c r="H89" s="282"/>
      <c r="I89" s="447"/>
      <c r="J89" s="447"/>
      <c r="K89" s="282">
        <f t="shared" si="4"/>
        <v>0</v>
      </c>
      <c r="L89" s="282"/>
      <c r="M89" s="374">
        <f>K89*'do aut wyliczen'!$G$6</f>
        <v>0</v>
      </c>
      <c r="N89" s="375"/>
    </row>
    <row r="90" spans="2:14" ht="21" x14ac:dyDescent="0.35">
      <c r="F90" s="46" t="s">
        <v>32</v>
      </c>
      <c r="G90" s="282">
        <f>SUM(G86:G89)</f>
        <v>0</v>
      </c>
      <c r="H90" s="282"/>
      <c r="I90" s="282">
        <f>SUM(I86:I89)</f>
        <v>0</v>
      </c>
      <c r="J90" s="282"/>
      <c r="K90" s="282">
        <f>SUM(K86:K89)</f>
        <v>0</v>
      </c>
      <c r="L90" s="282"/>
      <c r="M90" s="373">
        <f>SUM(M86:N89)</f>
        <v>0</v>
      </c>
      <c r="N90" s="373"/>
    </row>
    <row r="92" spans="2:14" ht="18.75" x14ac:dyDescent="0.3">
      <c r="B92" s="230" t="s">
        <v>89</v>
      </c>
      <c r="C92" s="230"/>
    </row>
    <row r="93" spans="2:14" ht="41.25" customHeight="1" x14ac:dyDescent="0.35">
      <c r="B93" s="208" t="s">
        <v>269</v>
      </c>
      <c r="C93" s="208"/>
      <c r="D93" s="208"/>
      <c r="E93" s="208"/>
      <c r="F93" s="278"/>
      <c r="G93" s="460" t="s">
        <v>222</v>
      </c>
      <c r="H93" s="460"/>
      <c r="I93" s="460" t="s">
        <v>220</v>
      </c>
      <c r="J93" s="460"/>
      <c r="K93" s="460" t="s">
        <v>221</v>
      </c>
      <c r="L93" s="460"/>
      <c r="M93" s="459" t="s">
        <v>278</v>
      </c>
      <c r="N93" s="459"/>
    </row>
    <row r="94" spans="2:14" ht="21" x14ac:dyDescent="0.35">
      <c r="B94" s="280" t="s">
        <v>41</v>
      </c>
      <c r="C94" s="280"/>
      <c r="D94" s="280"/>
      <c r="E94" s="280"/>
      <c r="F94" s="281"/>
      <c r="G94" s="282">
        <f>'Wniosek o dotację'!G260</f>
        <v>0</v>
      </c>
      <c r="H94" s="282"/>
      <c r="I94" s="447"/>
      <c r="J94" s="447"/>
      <c r="K94" s="282">
        <f>I94</f>
        <v>0</v>
      </c>
      <c r="L94" s="282"/>
      <c r="M94" s="282">
        <f>K94*'do aut wyliczen'!$G$3</f>
        <v>0</v>
      </c>
      <c r="N94" s="282"/>
    </row>
    <row r="95" spans="2:14" ht="21" x14ac:dyDescent="0.35">
      <c r="B95" s="280" t="s">
        <v>42</v>
      </c>
      <c r="C95" s="280"/>
      <c r="D95" s="280"/>
      <c r="E95" s="280"/>
      <c r="F95" s="281"/>
      <c r="G95" s="282">
        <f>'Wniosek o dotację'!G261</f>
        <v>0</v>
      </c>
      <c r="H95" s="282"/>
      <c r="I95" s="447"/>
      <c r="J95" s="447"/>
      <c r="K95" s="282">
        <f t="shared" ref="K95:K97" si="5">I95</f>
        <v>0</v>
      </c>
      <c r="L95" s="282"/>
      <c r="M95" s="282">
        <f>K95*'do aut wyliczen'!$G$4</f>
        <v>0</v>
      </c>
      <c r="N95" s="282"/>
    </row>
    <row r="96" spans="2:14" ht="21" x14ac:dyDescent="0.35">
      <c r="B96" s="280" t="s">
        <v>239</v>
      </c>
      <c r="C96" s="280"/>
      <c r="D96" s="280"/>
      <c r="E96" s="280"/>
      <c r="F96" s="281"/>
      <c r="G96" s="282">
        <f>'Wniosek o dotację'!G262</f>
        <v>0</v>
      </c>
      <c r="H96" s="282"/>
      <c r="I96" s="447"/>
      <c r="J96" s="447"/>
      <c r="K96" s="282">
        <f t="shared" si="5"/>
        <v>0</v>
      </c>
      <c r="L96" s="282"/>
      <c r="M96" s="282">
        <f>K96*'do aut wyliczen'!$G$5</f>
        <v>0</v>
      </c>
      <c r="N96" s="282"/>
    </row>
    <row r="97" spans="2:19" ht="21" x14ac:dyDescent="0.35">
      <c r="B97" s="189" t="s">
        <v>188</v>
      </c>
      <c r="C97" s="190"/>
      <c r="D97" s="190"/>
      <c r="E97" s="190"/>
      <c r="F97" s="191"/>
      <c r="G97" s="282">
        <f>'Wniosek o dotację'!G263</f>
        <v>0</v>
      </c>
      <c r="H97" s="282"/>
      <c r="I97" s="447"/>
      <c r="J97" s="447"/>
      <c r="K97" s="282">
        <f t="shared" si="5"/>
        <v>0</v>
      </c>
      <c r="L97" s="282"/>
      <c r="M97" s="374">
        <f>K97*'do aut wyliczen'!$G$6</f>
        <v>0</v>
      </c>
      <c r="N97" s="375"/>
    </row>
    <row r="98" spans="2:19" ht="21" x14ac:dyDescent="0.35">
      <c r="F98" s="46" t="s">
        <v>32</v>
      </c>
      <c r="G98" s="282">
        <f>SUM(G94:G97)</f>
        <v>0</v>
      </c>
      <c r="H98" s="282"/>
      <c r="I98" s="282">
        <f>SUM(I94:I97)</f>
        <v>0</v>
      </c>
      <c r="J98" s="282"/>
      <c r="K98" s="282">
        <f>SUM(K94:K97)</f>
        <v>0</v>
      </c>
      <c r="L98" s="282"/>
      <c r="M98" s="373">
        <f>SUM(M94:N97)</f>
        <v>0</v>
      </c>
      <c r="N98" s="373"/>
    </row>
    <row r="100" spans="2:19" ht="18.75" x14ac:dyDescent="0.3">
      <c r="B100" s="230" t="s">
        <v>90</v>
      </c>
      <c r="C100" s="230"/>
    </row>
    <row r="101" spans="2:19" ht="42" customHeight="1" x14ac:dyDescent="0.35">
      <c r="B101" s="208" t="s">
        <v>277</v>
      </c>
      <c r="C101" s="208"/>
      <c r="D101" s="208"/>
      <c r="E101" s="208"/>
      <c r="F101" s="278"/>
      <c r="G101" s="460" t="s">
        <v>222</v>
      </c>
      <c r="H101" s="460"/>
      <c r="I101" s="460" t="s">
        <v>220</v>
      </c>
      <c r="J101" s="460"/>
      <c r="K101" s="460" t="s">
        <v>221</v>
      </c>
      <c r="L101" s="460"/>
      <c r="M101" s="459" t="s">
        <v>278</v>
      </c>
      <c r="N101" s="459"/>
    </row>
    <row r="102" spans="2:19" ht="21" x14ac:dyDescent="0.35">
      <c r="B102" s="280" t="s">
        <v>41</v>
      </c>
      <c r="C102" s="280"/>
      <c r="D102" s="280"/>
      <c r="E102" s="280"/>
      <c r="F102" s="281"/>
      <c r="G102" s="282">
        <f>'Wniosek o dotację'!G268</f>
        <v>0</v>
      </c>
      <c r="H102" s="282"/>
      <c r="I102" s="447"/>
      <c r="J102" s="447"/>
      <c r="K102" s="282">
        <f>I102</f>
        <v>0</v>
      </c>
      <c r="L102" s="282"/>
      <c r="M102" s="282">
        <f>K102*'do aut wyliczen'!$G$3</f>
        <v>0</v>
      </c>
      <c r="N102" s="282"/>
    </row>
    <row r="103" spans="2:19" ht="21" x14ac:dyDescent="0.35">
      <c r="B103" s="280" t="s">
        <v>42</v>
      </c>
      <c r="C103" s="280"/>
      <c r="D103" s="280"/>
      <c r="E103" s="280"/>
      <c r="F103" s="281"/>
      <c r="G103" s="282">
        <f>'Wniosek o dotację'!G269</f>
        <v>0</v>
      </c>
      <c r="H103" s="282"/>
      <c r="I103" s="447"/>
      <c r="J103" s="447"/>
      <c r="K103" s="282">
        <f t="shared" ref="K103:K105" si="6">I103</f>
        <v>0</v>
      </c>
      <c r="L103" s="282"/>
      <c r="M103" s="282">
        <f>K103*'do aut wyliczen'!$G$4</f>
        <v>0</v>
      </c>
      <c r="N103" s="282"/>
    </row>
    <row r="104" spans="2:19" ht="21" x14ac:dyDescent="0.35">
      <c r="B104" s="280" t="s">
        <v>239</v>
      </c>
      <c r="C104" s="280"/>
      <c r="D104" s="280"/>
      <c r="E104" s="280"/>
      <c r="F104" s="281"/>
      <c r="G104" s="282">
        <f>'Wniosek o dotację'!G270</f>
        <v>0</v>
      </c>
      <c r="H104" s="282"/>
      <c r="I104" s="447"/>
      <c r="J104" s="447"/>
      <c r="K104" s="282">
        <f t="shared" si="6"/>
        <v>0</v>
      </c>
      <c r="L104" s="282"/>
      <c r="M104" s="282">
        <f>K104*'do aut wyliczen'!$G$5</f>
        <v>0</v>
      </c>
      <c r="N104" s="282"/>
    </row>
    <row r="105" spans="2:19" ht="21" x14ac:dyDescent="0.35">
      <c r="B105" s="189" t="s">
        <v>188</v>
      </c>
      <c r="C105" s="190"/>
      <c r="D105" s="190"/>
      <c r="E105" s="190"/>
      <c r="F105" s="191"/>
      <c r="G105" s="282">
        <f>'Wniosek o dotację'!G271</f>
        <v>0</v>
      </c>
      <c r="H105" s="282"/>
      <c r="I105" s="447"/>
      <c r="J105" s="447"/>
      <c r="K105" s="282">
        <f t="shared" si="6"/>
        <v>0</v>
      </c>
      <c r="L105" s="282"/>
      <c r="M105" s="374">
        <f>K105*'do aut wyliczen'!$G$6</f>
        <v>0</v>
      </c>
      <c r="N105" s="375"/>
    </row>
    <row r="106" spans="2:19" ht="21" x14ac:dyDescent="0.35">
      <c r="F106" s="46" t="s">
        <v>32</v>
      </c>
      <c r="G106" s="282">
        <f>SUM(G102:G105)</f>
        <v>0</v>
      </c>
      <c r="H106" s="282"/>
      <c r="I106" s="282">
        <f>SUM(I102:I105)</f>
        <v>0</v>
      </c>
      <c r="J106" s="282"/>
      <c r="K106" s="282">
        <f>SUM(K102:K105)</f>
        <v>0</v>
      </c>
      <c r="L106" s="282"/>
      <c r="M106" s="373">
        <f>SUM(M102:N105)</f>
        <v>0</v>
      </c>
      <c r="N106" s="373"/>
    </row>
    <row r="108" spans="2:19" ht="16.5" customHeight="1" x14ac:dyDescent="0.25"/>
    <row r="109" spans="2:19" ht="18.75" x14ac:dyDescent="0.3">
      <c r="B109" s="269" t="s">
        <v>94</v>
      </c>
      <c r="C109" s="269"/>
    </row>
    <row r="110" spans="2:19" ht="32.25" customHeight="1" x14ac:dyDescent="0.25">
      <c r="B110" s="273" t="s">
        <v>255</v>
      </c>
      <c r="C110" s="273"/>
      <c r="D110" s="273"/>
      <c r="E110" s="273"/>
      <c r="F110" s="273"/>
      <c r="G110" s="273"/>
      <c r="N110" s="389"/>
      <c r="O110" s="389"/>
    </row>
    <row r="111" spans="2:19" ht="63.75" customHeight="1" x14ac:dyDescent="0.25">
      <c r="B111" s="150" t="s">
        <v>13</v>
      </c>
      <c r="C111" s="443" t="s">
        <v>44</v>
      </c>
      <c r="D111" s="445"/>
      <c r="E111" s="445"/>
      <c r="F111" s="445"/>
      <c r="G111" s="151" t="s">
        <v>199</v>
      </c>
      <c r="H111" s="152" t="s">
        <v>200</v>
      </c>
      <c r="I111" s="152" t="s">
        <v>201</v>
      </c>
      <c r="J111" s="151" t="s">
        <v>202</v>
      </c>
      <c r="K111" s="151" t="s">
        <v>203</v>
      </c>
      <c r="L111" s="151" t="s">
        <v>204</v>
      </c>
      <c r="M111" s="153" t="s">
        <v>45</v>
      </c>
      <c r="N111" s="443" t="s">
        <v>46</v>
      </c>
      <c r="O111" s="444"/>
      <c r="P111" s="443" t="s">
        <v>43</v>
      </c>
      <c r="Q111" s="444"/>
      <c r="R111" s="443" t="s">
        <v>287</v>
      </c>
      <c r="S111" s="444"/>
    </row>
    <row r="112" spans="2:19" ht="21" x14ac:dyDescent="0.35">
      <c r="B112" s="54" t="s">
        <v>5</v>
      </c>
      <c r="C112" s="265">
        <f>'Wniosek o dotację'!C358:G358</f>
        <v>0</v>
      </c>
      <c r="D112" s="446"/>
      <c r="E112" s="446"/>
      <c r="F112" s="446"/>
      <c r="G112" s="169">
        <f>'Wniosek o dotację'!H358</f>
        <v>0</v>
      </c>
      <c r="H112" s="66"/>
      <c r="I112" s="127">
        <f>H112</f>
        <v>0</v>
      </c>
      <c r="J112" s="127">
        <f>'Wniosek o dotację'!I358</f>
        <v>0</v>
      </c>
      <c r="K112" s="66"/>
      <c r="L112" s="127">
        <f>K112</f>
        <v>0</v>
      </c>
      <c r="M112" s="67"/>
      <c r="N112" s="193"/>
      <c r="O112" s="194"/>
      <c r="P112" s="276">
        <f>I112*(IF(N112="spotkanie informacyjne",'do aut wyliczen'!$G$8,IF(N112="szkolenie",'do aut wyliczen'!$G$10,IF(N112="szkolenie z ekspertem",'do aut wyliczen'!$G$11,IF(N112="spotkanie informacyjne w szkole ponadgimnazjalnej lub uczelni",'do aut wyliczen'!$G$9)))))</f>
        <v>0</v>
      </c>
      <c r="Q112" s="277"/>
      <c r="R112" s="438"/>
      <c r="S112" s="439"/>
    </row>
    <row r="113" spans="1:19" ht="21" x14ac:dyDescent="0.35">
      <c r="B113" s="54" t="s">
        <v>6</v>
      </c>
      <c r="C113" s="265">
        <f>'Wniosek o dotację'!C359:G359</f>
        <v>0</v>
      </c>
      <c r="D113" s="446"/>
      <c r="E113" s="446"/>
      <c r="F113" s="446"/>
      <c r="G113" s="169">
        <f>'Wniosek o dotację'!H359</f>
        <v>0</v>
      </c>
      <c r="H113" s="66"/>
      <c r="I113" s="127">
        <f t="shared" ref="I113:I121" si="7">H113</f>
        <v>0</v>
      </c>
      <c r="J113" s="127">
        <f>'Wniosek o dotację'!I359</f>
        <v>0</v>
      </c>
      <c r="K113" s="66"/>
      <c r="L113" s="127">
        <f t="shared" ref="L113:L121" si="8">K113</f>
        <v>0</v>
      </c>
      <c r="M113" s="67"/>
      <c r="N113" s="193"/>
      <c r="O113" s="194"/>
      <c r="P113" s="276">
        <f>I113*(IF(N113="spotkanie informacyjne",'do aut wyliczen'!$G$8,IF(N113="szkolenie",'do aut wyliczen'!$G$10,IF(N113="szkolenie z ekspertem",'do aut wyliczen'!$G$11,IF(N113="spotkanie informacyjne w szkole ponadgimnazjalnej lub uczelni",'do aut wyliczen'!$G$9)))))</f>
        <v>0</v>
      </c>
      <c r="Q113" s="277"/>
      <c r="R113" s="438"/>
      <c r="S113" s="439"/>
    </row>
    <row r="114" spans="1:19" ht="21" x14ac:dyDescent="0.35">
      <c r="B114" s="54" t="s">
        <v>9</v>
      </c>
      <c r="C114" s="265">
        <f>'Wniosek o dotację'!C360:G360</f>
        <v>0</v>
      </c>
      <c r="D114" s="446"/>
      <c r="E114" s="446"/>
      <c r="F114" s="446"/>
      <c r="G114" s="169">
        <f>'Wniosek o dotację'!H360</f>
        <v>0</v>
      </c>
      <c r="H114" s="66"/>
      <c r="I114" s="127">
        <f t="shared" si="7"/>
        <v>0</v>
      </c>
      <c r="J114" s="127">
        <f>'Wniosek o dotację'!I360</f>
        <v>0</v>
      </c>
      <c r="K114" s="66"/>
      <c r="L114" s="127">
        <f t="shared" si="8"/>
        <v>0</v>
      </c>
      <c r="M114" s="67"/>
      <c r="N114" s="193"/>
      <c r="O114" s="194"/>
      <c r="P114" s="276">
        <f>I114*(IF(N114="spotkanie informacyjne",'do aut wyliczen'!$G$8,IF(N114="szkolenie",'do aut wyliczen'!$G$10,IF(N114="szkolenie z ekspertem",'do aut wyliczen'!$G$11,IF(N114="spotkanie informacyjne w szkole ponadgimnazjalnej lub uczelni",'do aut wyliczen'!$G$9)))))</f>
        <v>0</v>
      </c>
      <c r="Q114" s="277"/>
      <c r="R114" s="438"/>
      <c r="S114" s="439"/>
    </row>
    <row r="115" spans="1:19" ht="21" x14ac:dyDescent="0.35">
      <c r="B115" s="54" t="s">
        <v>10</v>
      </c>
      <c r="C115" s="265">
        <f>'Wniosek o dotację'!C361:G361</f>
        <v>0</v>
      </c>
      <c r="D115" s="446"/>
      <c r="E115" s="446"/>
      <c r="F115" s="446"/>
      <c r="G115" s="169">
        <f>'Wniosek o dotację'!H361</f>
        <v>0</v>
      </c>
      <c r="H115" s="66"/>
      <c r="I115" s="127">
        <f t="shared" si="7"/>
        <v>0</v>
      </c>
      <c r="J115" s="127">
        <f>'Wniosek o dotację'!I361</f>
        <v>0</v>
      </c>
      <c r="K115" s="66"/>
      <c r="L115" s="127">
        <f t="shared" si="8"/>
        <v>0</v>
      </c>
      <c r="M115" s="67"/>
      <c r="N115" s="193"/>
      <c r="O115" s="194"/>
      <c r="P115" s="276">
        <f>I115*(IF(N115="spotkanie informacyjne",'do aut wyliczen'!$G$8,IF(N115="szkolenie",'do aut wyliczen'!$G$10,IF(N115="szkolenie z ekspertem",'do aut wyliczen'!$G$11,IF(N115="spotkanie informacyjne w szkole ponadgimnazjalnej lub uczelni",'do aut wyliczen'!$G$9)))))</f>
        <v>0</v>
      </c>
      <c r="Q115" s="277"/>
      <c r="R115" s="438"/>
      <c r="S115" s="439"/>
    </row>
    <row r="116" spans="1:19" ht="21.75" thickBot="1" x14ac:dyDescent="0.4">
      <c r="A116" s="40"/>
      <c r="B116" s="68" t="s">
        <v>11</v>
      </c>
      <c r="C116" s="265">
        <f>'Wniosek o dotację'!C362:G362</f>
        <v>0</v>
      </c>
      <c r="D116" s="446"/>
      <c r="E116" s="446"/>
      <c r="F116" s="446"/>
      <c r="G116" s="169">
        <f>'Wniosek o dotację'!H362</f>
        <v>0</v>
      </c>
      <c r="H116" s="66"/>
      <c r="I116" s="127">
        <f t="shared" si="7"/>
        <v>0</v>
      </c>
      <c r="J116" s="127">
        <f>'Wniosek o dotację'!I362</f>
        <v>0</v>
      </c>
      <c r="K116" s="66"/>
      <c r="L116" s="127">
        <f t="shared" si="8"/>
        <v>0</v>
      </c>
      <c r="M116" s="67"/>
      <c r="N116" s="193"/>
      <c r="O116" s="194"/>
      <c r="P116" s="276">
        <f>I116*(IF(N116="spotkanie informacyjne",'do aut wyliczen'!$G$8,IF(N116="szkolenie",'do aut wyliczen'!$G$10,IF(N116="szkolenie z ekspertem",'do aut wyliczen'!$G$11,IF(N116="spotkanie informacyjne w szkole ponadgimnazjalnej lub uczelni",'do aut wyliczen'!$G$9)))))</f>
        <v>0</v>
      </c>
      <c r="Q116" s="277"/>
      <c r="R116" s="438"/>
      <c r="S116" s="439"/>
    </row>
    <row r="117" spans="1:19" ht="21.75" thickTop="1" x14ac:dyDescent="0.35">
      <c r="B117" s="69" t="s">
        <v>23</v>
      </c>
      <c r="C117" s="265">
        <f>'Wniosek o dotację'!C363:G363</f>
        <v>0</v>
      </c>
      <c r="D117" s="446"/>
      <c r="E117" s="446"/>
      <c r="F117" s="446"/>
      <c r="G117" s="169">
        <f>'Wniosek o dotację'!H363</f>
        <v>0</v>
      </c>
      <c r="H117" s="66"/>
      <c r="I117" s="127">
        <f t="shared" si="7"/>
        <v>0</v>
      </c>
      <c r="J117" s="127">
        <f>'Wniosek o dotację'!I363</f>
        <v>0</v>
      </c>
      <c r="K117" s="66"/>
      <c r="L117" s="127">
        <f t="shared" si="8"/>
        <v>0</v>
      </c>
      <c r="M117" s="67"/>
      <c r="N117" s="193"/>
      <c r="O117" s="194"/>
      <c r="P117" s="276">
        <f>I117*(IF(N117="spotkanie informacyjne",'do aut wyliczen'!$G$8,IF(N117="szkolenie",'do aut wyliczen'!$G$10,IF(N117="szkolenie z ekspertem",'do aut wyliczen'!$G$11,IF(N117="spotkanie informacyjne w szkole ponadgimnazjalnej lub uczelni",'do aut wyliczen'!$G$9)))))</f>
        <v>0</v>
      </c>
      <c r="Q117" s="277"/>
      <c r="R117" s="438"/>
      <c r="S117" s="439"/>
    </row>
    <row r="118" spans="1:19" ht="21" x14ac:dyDescent="0.35">
      <c r="B118" s="54" t="s">
        <v>25</v>
      </c>
      <c r="C118" s="265">
        <f>'Wniosek o dotację'!C364:G364</f>
        <v>0</v>
      </c>
      <c r="D118" s="446"/>
      <c r="E118" s="446"/>
      <c r="F118" s="446"/>
      <c r="G118" s="169">
        <f>'Wniosek o dotację'!H364</f>
        <v>0</v>
      </c>
      <c r="H118" s="66"/>
      <c r="I118" s="127">
        <f t="shared" si="7"/>
        <v>0</v>
      </c>
      <c r="J118" s="127">
        <f>'Wniosek o dotację'!I364</f>
        <v>0</v>
      </c>
      <c r="K118" s="66"/>
      <c r="L118" s="127">
        <f t="shared" si="8"/>
        <v>0</v>
      </c>
      <c r="M118" s="67"/>
      <c r="N118" s="193"/>
      <c r="O118" s="194"/>
      <c r="P118" s="276">
        <f>I118*(IF(N118="spotkanie informacyjne",'do aut wyliczen'!$G$8,IF(N118="szkolenie",'do aut wyliczen'!$G$10,IF(N118="szkolenie z ekspertem",'do aut wyliczen'!$G$11,IF(N118="spotkanie informacyjne w szkole ponadgimnazjalnej lub uczelni",'do aut wyliczen'!$G$9)))))</f>
        <v>0</v>
      </c>
      <c r="Q118" s="277"/>
      <c r="R118" s="438"/>
      <c r="S118" s="439"/>
    </row>
    <row r="119" spans="1:19" ht="21" x14ac:dyDescent="0.35">
      <c r="B119" s="54" t="s">
        <v>29</v>
      </c>
      <c r="C119" s="265">
        <f>'Wniosek o dotację'!C365:G365</f>
        <v>0</v>
      </c>
      <c r="D119" s="446"/>
      <c r="E119" s="446"/>
      <c r="F119" s="446"/>
      <c r="G119" s="169">
        <f>'Wniosek o dotację'!H365</f>
        <v>0</v>
      </c>
      <c r="H119" s="66"/>
      <c r="I119" s="127">
        <f t="shared" si="7"/>
        <v>0</v>
      </c>
      <c r="J119" s="127">
        <f>'Wniosek o dotację'!I365</f>
        <v>0</v>
      </c>
      <c r="K119" s="66"/>
      <c r="L119" s="127">
        <f t="shared" si="8"/>
        <v>0</v>
      </c>
      <c r="M119" s="67"/>
      <c r="N119" s="193"/>
      <c r="O119" s="194"/>
      <c r="P119" s="276">
        <f>I119*(IF(N119="spotkanie informacyjne",'do aut wyliczen'!$G$8,IF(N119="szkolenie",'do aut wyliczen'!$G$10,IF(N119="szkolenie z ekspertem",'do aut wyliczen'!$G$11,IF(N119="spotkanie informacyjne w szkole ponadgimnazjalnej lub uczelni",'do aut wyliczen'!$G$9)))))</f>
        <v>0</v>
      </c>
      <c r="Q119" s="277"/>
      <c r="R119" s="438"/>
      <c r="S119" s="439"/>
    </row>
    <row r="120" spans="1:19" ht="21" x14ac:dyDescent="0.35">
      <c r="B120" s="54" t="s">
        <v>30</v>
      </c>
      <c r="C120" s="265">
        <f>'Wniosek o dotację'!C366:G366</f>
        <v>0</v>
      </c>
      <c r="D120" s="446"/>
      <c r="E120" s="446"/>
      <c r="F120" s="446"/>
      <c r="G120" s="169">
        <f>'Wniosek o dotację'!H366</f>
        <v>0</v>
      </c>
      <c r="H120" s="66"/>
      <c r="I120" s="127">
        <f t="shared" si="7"/>
        <v>0</v>
      </c>
      <c r="J120" s="127">
        <f>'Wniosek o dotację'!I366</f>
        <v>0</v>
      </c>
      <c r="K120" s="66"/>
      <c r="L120" s="127">
        <f t="shared" si="8"/>
        <v>0</v>
      </c>
      <c r="M120" s="67"/>
      <c r="N120" s="193"/>
      <c r="O120" s="194"/>
      <c r="P120" s="276">
        <f>I120*(IF(N120="spotkanie informacyjne",'do aut wyliczen'!$G$8,IF(N120="szkolenie",'do aut wyliczen'!$G$10,IF(N120="szkolenie z ekspertem",'do aut wyliczen'!$G$11,IF(N120="spotkanie informacyjne w szkole ponadgimnazjalnej lub uczelni",'do aut wyliczen'!$G$9)))))</f>
        <v>0</v>
      </c>
      <c r="Q120" s="277"/>
      <c r="R120" s="438"/>
      <c r="S120" s="439"/>
    </row>
    <row r="121" spans="1:19" ht="21" x14ac:dyDescent="0.35">
      <c r="B121" s="54" t="s">
        <v>31</v>
      </c>
      <c r="C121" s="265">
        <f>'Wniosek o dotację'!C367:G367</f>
        <v>0</v>
      </c>
      <c r="D121" s="446"/>
      <c r="E121" s="446"/>
      <c r="F121" s="446"/>
      <c r="G121" s="169">
        <f>'Wniosek o dotację'!H367</f>
        <v>0</v>
      </c>
      <c r="H121" s="66"/>
      <c r="I121" s="127">
        <f t="shared" si="7"/>
        <v>0</v>
      </c>
      <c r="J121" s="127">
        <f>'Wniosek o dotację'!I367</f>
        <v>0</v>
      </c>
      <c r="K121" s="66"/>
      <c r="L121" s="127">
        <f t="shared" si="8"/>
        <v>0</v>
      </c>
      <c r="M121" s="67"/>
      <c r="N121" s="193"/>
      <c r="O121" s="194"/>
      <c r="P121" s="276">
        <f>I121*(IF(N121="spotkanie informacyjne",'do aut wyliczen'!$G$8,IF(N121="szkolenie",'do aut wyliczen'!$G$10,IF(N121="szkolenie z ekspertem",'do aut wyliczen'!$G$11,IF(N121="spotkanie informacyjne w szkole ponadgimnazjalnej lub uczelni",'do aut wyliczen'!$G$9)))))</f>
        <v>0</v>
      </c>
      <c r="Q121" s="277"/>
      <c r="R121" s="438"/>
      <c r="S121" s="439"/>
    </row>
    <row r="122" spans="1:19" ht="21" x14ac:dyDescent="0.35">
      <c r="B122" s="70" t="s">
        <v>70</v>
      </c>
      <c r="C122" s="270"/>
      <c r="D122" s="271"/>
      <c r="E122" s="271"/>
      <c r="F122" s="271"/>
      <c r="G122" s="170"/>
      <c r="H122" s="71"/>
      <c r="I122" s="171"/>
      <c r="J122" s="171"/>
      <c r="K122" s="71"/>
      <c r="L122" s="171"/>
      <c r="M122" s="71"/>
      <c r="N122" s="72"/>
      <c r="O122" s="73"/>
      <c r="P122" s="212"/>
      <c r="Q122" s="213"/>
      <c r="R122" s="212"/>
      <c r="S122" s="213"/>
    </row>
    <row r="123" spans="1:19" ht="22.5" customHeight="1" x14ac:dyDescent="0.25"/>
    <row r="124" spans="1:19" ht="18.75" x14ac:dyDescent="0.3">
      <c r="B124" s="230" t="s">
        <v>95</v>
      </c>
      <c r="C124" s="230"/>
    </row>
    <row r="125" spans="1:19" ht="31.5" customHeight="1" x14ac:dyDescent="0.25">
      <c r="B125" s="273" t="s">
        <v>261</v>
      </c>
      <c r="C125" s="273"/>
      <c r="D125" s="273"/>
      <c r="E125" s="273"/>
      <c r="F125" s="273"/>
      <c r="G125" s="273"/>
      <c r="N125" s="389"/>
      <c r="O125" s="389"/>
    </row>
    <row r="126" spans="1:19" ht="70.5" customHeight="1" x14ac:dyDescent="0.25">
      <c r="B126" s="150" t="s">
        <v>13</v>
      </c>
      <c r="C126" s="443" t="s">
        <v>44</v>
      </c>
      <c r="D126" s="445"/>
      <c r="E126" s="445"/>
      <c r="F126" s="445"/>
      <c r="G126" s="151" t="s">
        <v>199</v>
      </c>
      <c r="H126" s="152" t="s">
        <v>200</v>
      </c>
      <c r="I126" s="152" t="s">
        <v>201</v>
      </c>
      <c r="J126" s="151" t="s">
        <v>202</v>
      </c>
      <c r="K126" s="151" t="s">
        <v>203</v>
      </c>
      <c r="L126" s="151" t="s">
        <v>204</v>
      </c>
      <c r="M126" s="153" t="s">
        <v>45</v>
      </c>
      <c r="N126" s="443" t="s">
        <v>46</v>
      </c>
      <c r="O126" s="444"/>
      <c r="P126" s="443" t="s">
        <v>43</v>
      </c>
      <c r="Q126" s="444"/>
      <c r="R126" s="443" t="s">
        <v>287</v>
      </c>
      <c r="S126" s="444"/>
    </row>
    <row r="127" spans="1:19" ht="21" x14ac:dyDescent="0.35">
      <c r="B127" s="54" t="s">
        <v>5</v>
      </c>
      <c r="C127" s="265">
        <f>'Wniosek o dotację'!C373:G373</f>
        <v>0</v>
      </c>
      <c r="D127" s="446"/>
      <c r="E127" s="446"/>
      <c r="F127" s="446"/>
      <c r="G127" s="169">
        <f>'Wniosek o dotację'!H373</f>
        <v>0</v>
      </c>
      <c r="H127" s="66"/>
      <c r="I127" s="127">
        <f>H127</f>
        <v>0</v>
      </c>
      <c r="J127" s="127">
        <f>'Wniosek o dotację'!I373</f>
        <v>0</v>
      </c>
      <c r="K127" s="66"/>
      <c r="L127" s="127">
        <f>K127</f>
        <v>0</v>
      </c>
      <c r="M127" s="67"/>
      <c r="N127" s="193"/>
      <c r="O127" s="194"/>
      <c r="P127" s="276">
        <f>I127*(IF(N127="spotkanie informacyjne",'do aut wyliczen'!$G$8,IF(N127="szkolenie",'do aut wyliczen'!$G$10,IF(N127="szkolenie z ekspertem",'do aut wyliczen'!$G$11,IF(N127="spotkanie informacyjne w szkole ponadgimnazjalnej lub uczelni",'do aut wyliczen'!$G$9)))))</f>
        <v>0</v>
      </c>
      <c r="Q127" s="277"/>
      <c r="R127" s="438"/>
      <c r="S127" s="439"/>
    </row>
    <row r="128" spans="1:19" ht="21" x14ac:dyDescent="0.35">
      <c r="B128" s="54" t="s">
        <v>6</v>
      </c>
      <c r="C128" s="265">
        <f>'Wniosek o dotację'!C374:G374</f>
        <v>0</v>
      </c>
      <c r="D128" s="446"/>
      <c r="E128" s="446"/>
      <c r="F128" s="446"/>
      <c r="G128" s="169">
        <f>'Wniosek o dotację'!H374</f>
        <v>0</v>
      </c>
      <c r="H128" s="66"/>
      <c r="I128" s="127">
        <f t="shared" ref="I128:I136" si="9">H128</f>
        <v>0</v>
      </c>
      <c r="J128" s="127">
        <f>'Wniosek o dotację'!I374</f>
        <v>0</v>
      </c>
      <c r="K128" s="66"/>
      <c r="L128" s="127">
        <f t="shared" ref="L128:L136" si="10">K128</f>
        <v>0</v>
      </c>
      <c r="M128" s="67"/>
      <c r="N128" s="193"/>
      <c r="O128" s="194"/>
      <c r="P128" s="276">
        <f>I128*(IF(N128="spotkanie informacyjne",'do aut wyliczen'!$G$8,IF(N128="szkolenie",'do aut wyliczen'!$G$10,IF(N128="szkolenie z ekspertem",'do aut wyliczen'!$G$11,IF(N128="spotkanie informacyjne w szkole ponadgimnazjalnej lub uczelni",'do aut wyliczen'!$G$9)))))</f>
        <v>0</v>
      </c>
      <c r="Q128" s="277"/>
      <c r="R128" s="438"/>
      <c r="S128" s="439"/>
    </row>
    <row r="129" spans="1:19" ht="21" x14ac:dyDescent="0.35">
      <c r="B129" s="54" t="s">
        <v>9</v>
      </c>
      <c r="C129" s="265">
        <f>'Wniosek o dotację'!C375:G375</f>
        <v>0</v>
      </c>
      <c r="D129" s="446"/>
      <c r="E129" s="446"/>
      <c r="F129" s="446"/>
      <c r="G129" s="169">
        <f>'Wniosek o dotację'!H375</f>
        <v>0</v>
      </c>
      <c r="H129" s="66"/>
      <c r="I129" s="127">
        <f t="shared" si="9"/>
        <v>0</v>
      </c>
      <c r="J129" s="127">
        <f>'Wniosek o dotację'!I375</f>
        <v>0</v>
      </c>
      <c r="K129" s="66"/>
      <c r="L129" s="127">
        <f t="shared" si="10"/>
        <v>0</v>
      </c>
      <c r="M129" s="67"/>
      <c r="N129" s="193"/>
      <c r="O129" s="194"/>
      <c r="P129" s="276">
        <f>I129*(IF(N129="spotkanie informacyjne",'do aut wyliczen'!$G$8,IF(N129="szkolenie",'do aut wyliczen'!$G$10,IF(N129="szkolenie z ekspertem",'do aut wyliczen'!$G$11,IF(N129="spotkanie informacyjne w szkole ponadgimnazjalnej lub uczelni",'do aut wyliczen'!$G$9)))))</f>
        <v>0</v>
      </c>
      <c r="Q129" s="277"/>
      <c r="R129" s="438"/>
      <c r="S129" s="439"/>
    </row>
    <row r="130" spans="1:19" ht="21" x14ac:dyDescent="0.35">
      <c r="B130" s="54" t="s">
        <v>10</v>
      </c>
      <c r="C130" s="265">
        <f>'Wniosek o dotację'!C376:G376</f>
        <v>0</v>
      </c>
      <c r="D130" s="446"/>
      <c r="E130" s="446"/>
      <c r="F130" s="446"/>
      <c r="G130" s="169">
        <f>'Wniosek o dotację'!H376</f>
        <v>0</v>
      </c>
      <c r="H130" s="66"/>
      <c r="I130" s="127">
        <f t="shared" si="9"/>
        <v>0</v>
      </c>
      <c r="J130" s="127">
        <f>'Wniosek o dotację'!I376</f>
        <v>0</v>
      </c>
      <c r="K130" s="66"/>
      <c r="L130" s="127">
        <f t="shared" si="10"/>
        <v>0</v>
      </c>
      <c r="M130" s="67"/>
      <c r="N130" s="193"/>
      <c r="O130" s="194"/>
      <c r="P130" s="276">
        <f>I130*(IF(N130="spotkanie informacyjne",'do aut wyliczen'!$G$8,IF(N130="szkolenie",'do aut wyliczen'!$G$10,IF(N130="szkolenie z ekspertem",'do aut wyliczen'!$G$11,IF(N130="spotkanie informacyjne w szkole ponadgimnazjalnej lub uczelni",'do aut wyliczen'!$G$9)))))</f>
        <v>0</v>
      </c>
      <c r="Q130" s="277"/>
      <c r="R130" s="438"/>
      <c r="S130" s="439"/>
    </row>
    <row r="131" spans="1:19" ht="21.75" thickBot="1" x14ac:dyDescent="0.4">
      <c r="A131" s="40"/>
      <c r="B131" s="68" t="s">
        <v>11</v>
      </c>
      <c r="C131" s="265">
        <f>'Wniosek o dotację'!C377:G377</f>
        <v>0</v>
      </c>
      <c r="D131" s="446"/>
      <c r="E131" s="446"/>
      <c r="F131" s="446"/>
      <c r="G131" s="169">
        <f>'Wniosek o dotację'!H377</f>
        <v>0</v>
      </c>
      <c r="H131" s="66"/>
      <c r="I131" s="127">
        <f t="shared" si="9"/>
        <v>0</v>
      </c>
      <c r="J131" s="127">
        <f>'Wniosek o dotację'!I377</f>
        <v>0</v>
      </c>
      <c r="K131" s="66"/>
      <c r="L131" s="127">
        <f t="shared" si="10"/>
        <v>0</v>
      </c>
      <c r="M131" s="67"/>
      <c r="N131" s="193"/>
      <c r="O131" s="194"/>
      <c r="P131" s="276">
        <f>I131*(IF(N131="spotkanie informacyjne",'do aut wyliczen'!$G$8,IF(N131="szkolenie",'do aut wyliczen'!$G$10,IF(N131="szkolenie z ekspertem",'do aut wyliczen'!$G$11,IF(N131="spotkanie informacyjne w szkole ponadgimnazjalnej lub uczelni",'do aut wyliczen'!$G$9)))))</f>
        <v>0</v>
      </c>
      <c r="Q131" s="277"/>
      <c r="R131" s="438"/>
      <c r="S131" s="439"/>
    </row>
    <row r="132" spans="1:19" ht="21.75" thickTop="1" x14ac:dyDescent="0.35">
      <c r="B132" s="69" t="s">
        <v>23</v>
      </c>
      <c r="C132" s="265">
        <f>'Wniosek o dotację'!C378:G378</f>
        <v>0</v>
      </c>
      <c r="D132" s="446"/>
      <c r="E132" s="446"/>
      <c r="F132" s="446"/>
      <c r="G132" s="169">
        <f>'Wniosek o dotację'!H378</f>
        <v>0</v>
      </c>
      <c r="H132" s="66"/>
      <c r="I132" s="127">
        <f t="shared" si="9"/>
        <v>0</v>
      </c>
      <c r="J132" s="127">
        <f>'Wniosek o dotację'!I378</f>
        <v>0</v>
      </c>
      <c r="K132" s="66"/>
      <c r="L132" s="127">
        <f t="shared" si="10"/>
        <v>0</v>
      </c>
      <c r="M132" s="67"/>
      <c r="N132" s="193"/>
      <c r="O132" s="194"/>
      <c r="P132" s="276">
        <f>I132*(IF(N132="spotkanie informacyjne",'do aut wyliczen'!$G$8,IF(N132="szkolenie",'do aut wyliczen'!$G$10,IF(N132="szkolenie z ekspertem",'do aut wyliczen'!$G$11,IF(N132="spotkanie informacyjne w szkole ponadgimnazjalnej lub uczelni",'do aut wyliczen'!$G$9)))))</f>
        <v>0</v>
      </c>
      <c r="Q132" s="277"/>
      <c r="R132" s="438"/>
      <c r="S132" s="439"/>
    </row>
    <row r="133" spans="1:19" ht="21" x14ac:dyDescent="0.35">
      <c r="B133" s="54" t="s">
        <v>25</v>
      </c>
      <c r="C133" s="265">
        <f>'Wniosek o dotację'!C379:G379</f>
        <v>0</v>
      </c>
      <c r="D133" s="446"/>
      <c r="E133" s="446"/>
      <c r="F133" s="446"/>
      <c r="G133" s="169">
        <f>'Wniosek o dotację'!H379</f>
        <v>0</v>
      </c>
      <c r="H133" s="66"/>
      <c r="I133" s="127">
        <f t="shared" si="9"/>
        <v>0</v>
      </c>
      <c r="J133" s="127">
        <f>'Wniosek o dotację'!I379</f>
        <v>0</v>
      </c>
      <c r="K133" s="66"/>
      <c r="L133" s="127">
        <f t="shared" si="10"/>
        <v>0</v>
      </c>
      <c r="M133" s="67"/>
      <c r="N133" s="193"/>
      <c r="O133" s="194"/>
      <c r="P133" s="276">
        <f>I133*(IF(N133="spotkanie informacyjne",'do aut wyliczen'!$G$8,IF(N133="szkolenie",'do aut wyliczen'!$G$10,IF(N133="szkolenie z ekspertem",'do aut wyliczen'!$G$11,IF(N133="spotkanie informacyjne w szkole ponadgimnazjalnej lub uczelni",'do aut wyliczen'!$G$9)))))</f>
        <v>0</v>
      </c>
      <c r="Q133" s="277"/>
      <c r="R133" s="438"/>
      <c r="S133" s="439"/>
    </row>
    <row r="134" spans="1:19" ht="21" x14ac:dyDescent="0.35">
      <c r="B134" s="54" t="s">
        <v>29</v>
      </c>
      <c r="C134" s="265">
        <f>'Wniosek o dotację'!C380:G380</f>
        <v>0</v>
      </c>
      <c r="D134" s="446"/>
      <c r="E134" s="446"/>
      <c r="F134" s="446"/>
      <c r="G134" s="169">
        <f>'Wniosek o dotację'!H380</f>
        <v>0</v>
      </c>
      <c r="H134" s="66"/>
      <c r="I134" s="127">
        <f t="shared" si="9"/>
        <v>0</v>
      </c>
      <c r="J134" s="127">
        <f>'Wniosek o dotację'!I380</f>
        <v>0</v>
      </c>
      <c r="K134" s="66"/>
      <c r="L134" s="127">
        <f t="shared" si="10"/>
        <v>0</v>
      </c>
      <c r="M134" s="67"/>
      <c r="N134" s="193"/>
      <c r="O134" s="194"/>
      <c r="P134" s="276">
        <f>I134*(IF(N134="spotkanie informacyjne",'do aut wyliczen'!$G$8,IF(N134="szkolenie",'do aut wyliczen'!$G$10,IF(N134="szkolenie z ekspertem",'do aut wyliczen'!$G$11,IF(N134="spotkanie informacyjne w szkole ponadgimnazjalnej lub uczelni",'do aut wyliczen'!$G$9)))))</f>
        <v>0</v>
      </c>
      <c r="Q134" s="277"/>
      <c r="R134" s="438"/>
      <c r="S134" s="439"/>
    </row>
    <row r="135" spans="1:19" ht="21" x14ac:dyDescent="0.35">
      <c r="B135" s="54" t="s">
        <v>30</v>
      </c>
      <c r="C135" s="265">
        <f>'Wniosek o dotację'!C381:G381</f>
        <v>0</v>
      </c>
      <c r="D135" s="446"/>
      <c r="E135" s="446"/>
      <c r="F135" s="446"/>
      <c r="G135" s="169">
        <f>'Wniosek o dotację'!H381</f>
        <v>0</v>
      </c>
      <c r="H135" s="66"/>
      <c r="I135" s="127">
        <f t="shared" si="9"/>
        <v>0</v>
      </c>
      <c r="J135" s="127">
        <f>'Wniosek o dotację'!I381</f>
        <v>0</v>
      </c>
      <c r="K135" s="66"/>
      <c r="L135" s="127">
        <f t="shared" si="10"/>
        <v>0</v>
      </c>
      <c r="M135" s="67"/>
      <c r="N135" s="193"/>
      <c r="O135" s="194"/>
      <c r="P135" s="276">
        <f>I135*(IF(N135="spotkanie informacyjne",'do aut wyliczen'!$G$8,IF(N135="szkolenie",'do aut wyliczen'!$G$10,IF(N135="szkolenie z ekspertem",'do aut wyliczen'!$G$11,IF(N135="spotkanie informacyjne w szkole ponadgimnazjalnej lub uczelni",'do aut wyliczen'!$G$9)))))</f>
        <v>0</v>
      </c>
      <c r="Q135" s="277"/>
      <c r="R135" s="438"/>
      <c r="S135" s="439"/>
    </row>
    <row r="136" spans="1:19" ht="21" x14ac:dyDescent="0.35">
      <c r="B136" s="54" t="s">
        <v>31</v>
      </c>
      <c r="C136" s="265">
        <f>'Wniosek o dotację'!C382:G382</f>
        <v>0</v>
      </c>
      <c r="D136" s="446"/>
      <c r="E136" s="446"/>
      <c r="F136" s="446"/>
      <c r="G136" s="169">
        <f>'Wniosek o dotację'!H382</f>
        <v>0</v>
      </c>
      <c r="H136" s="66"/>
      <c r="I136" s="127">
        <f t="shared" si="9"/>
        <v>0</v>
      </c>
      <c r="J136" s="127">
        <f>'Wniosek o dotację'!I382</f>
        <v>0</v>
      </c>
      <c r="K136" s="66"/>
      <c r="L136" s="127">
        <f t="shared" si="10"/>
        <v>0</v>
      </c>
      <c r="M136" s="67"/>
      <c r="N136" s="193"/>
      <c r="O136" s="194"/>
      <c r="P136" s="276">
        <f>I136*(IF(N136="spotkanie informacyjne",'do aut wyliczen'!$G$8,IF(N136="szkolenie",'do aut wyliczen'!$G$10,IF(N136="szkolenie z ekspertem",'do aut wyliczen'!$G$11,IF(N136="spotkanie informacyjne w szkole ponadgimnazjalnej lub uczelni",'do aut wyliczen'!$G$9)))))</f>
        <v>0</v>
      </c>
      <c r="Q136" s="277"/>
      <c r="R136" s="438"/>
      <c r="S136" s="439"/>
    </row>
    <row r="137" spans="1:19" ht="21" x14ac:dyDescent="0.35">
      <c r="B137" s="70" t="s">
        <v>70</v>
      </c>
      <c r="C137" s="270"/>
      <c r="D137" s="271"/>
      <c r="E137" s="271"/>
      <c r="F137" s="271"/>
      <c r="G137" s="170"/>
      <c r="H137" s="71"/>
      <c r="I137" s="171"/>
      <c r="J137" s="171"/>
      <c r="K137" s="71"/>
      <c r="L137" s="171"/>
      <c r="M137" s="71"/>
      <c r="N137" s="72"/>
      <c r="O137" s="73"/>
      <c r="P137" s="212"/>
      <c r="Q137" s="213"/>
      <c r="R137" s="212"/>
      <c r="S137" s="213"/>
    </row>
    <row r="139" spans="1:19" ht="18.75" x14ac:dyDescent="0.3">
      <c r="B139" s="269" t="s">
        <v>96</v>
      </c>
      <c r="C139" s="269"/>
    </row>
    <row r="140" spans="1:19" ht="37.5" customHeight="1" x14ac:dyDescent="0.25">
      <c r="B140" s="273" t="s">
        <v>266</v>
      </c>
      <c r="C140" s="273"/>
      <c r="D140" s="273"/>
      <c r="E140" s="273"/>
      <c r="F140" s="273"/>
      <c r="G140" s="273"/>
      <c r="N140" s="389"/>
      <c r="O140" s="389"/>
    </row>
    <row r="141" spans="1:19" ht="66" customHeight="1" x14ac:dyDescent="0.25">
      <c r="B141" s="150" t="s">
        <v>13</v>
      </c>
      <c r="C141" s="443" t="s">
        <v>44</v>
      </c>
      <c r="D141" s="445"/>
      <c r="E141" s="445"/>
      <c r="F141" s="445"/>
      <c r="G141" s="151" t="s">
        <v>199</v>
      </c>
      <c r="H141" s="152" t="s">
        <v>200</v>
      </c>
      <c r="I141" s="152" t="s">
        <v>201</v>
      </c>
      <c r="J141" s="151" t="s">
        <v>202</v>
      </c>
      <c r="K141" s="151" t="s">
        <v>203</v>
      </c>
      <c r="L141" s="151" t="s">
        <v>204</v>
      </c>
      <c r="M141" s="153" t="s">
        <v>45</v>
      </c>
      <c r="N141" s="443" t="s">
        <v>46</v>
      </c>
      <c r="O141" s="444"/>
      <c r="P141" s="443" t="s">
        <v>43</v>
      </c>
      <c r="Q141" s="444"/>
      <c r="R141" s="443" t="s">
        <v>287</v>
      </c>
      <c r="S141" s="444"/>
    </row>
    <row r="142" spans="1:19" ht="21" x14ac:dyDescent="0.35">
      <c r="B142" s="54" t="s">
        <v>5</v>
      </c>
      <c r="C142" s="265">
        <f>'Wniosek o dotację'!C388:G388</f>
        <v>0</v>
      </c>
      <c r="D142" s="446"/>
      <c r="E142" s="446"/>
      <c r="F142" s="446"/>
      <c r="G142" s="169">
        <f>'Wniosek o dotację'!H388</f>
        <v>0</v>
      </c>
      <c r="H142" s="66"/>
      <c r="I142" s="127">
        <f>H142</f>
        <v>0</v>
      </c>
      <c r="J142" s="127">
        <f>'Wniosek o dotację'!I388</f>
        <v>0</v>
      </c>
      <c r="K142" s="66"/>
      <c r="L142" s="127">
        <f>K142</f>
        <v>0</v>
      </c>
      <c r="M142" s="67"/>
      <c r="N142" s="193"/>
      <c r="O142" s="194"/>
      <c r="P142" s="276">
        <f>I142*(IF(N142="spotkanie informacyjne",'do aut wyliczen'!$G$8,IF(N142="szkolenie",'do aut wyliczen'!$G$10,IF(N142="szkolenie z ekspertem",'do aut wyliczen'!$G$11,IF(N142="spotkanie informacyjne w szkole ponadgimnazjalnej lub uczelni",'do aut wyliczen'!$G$9)))))</f>
        <v>0</v>
      </c>
      <c r="Q142" s="277"/>
      <c r="R142" s="438"/>
      <c r="S142" s="439"/>
    </row>
    <row r="143" spans="1:19" ht="21" x14ac:dyDescent="0.35">
      <c r="B143" s="54" t="s">
        <v>6</v>
      </c>
      <c r="C143" s="265">
        <f>'Wniosek o dotację'!C389:G389</f>
        <v>0</v>
      </c>
      <c r="D143" s="446"/>
      <c r="E143" s="446"/>
      <c r="F143" s="446"/>
      <c r="G143" s="169">
        <f>'Wniosek o dotację'!H389</f>
        <v>0</v>
      </c>
      <c r="H143" s="66"/>
      <c r="I143" s="127">
        <f t="shared" ref="I143:I151" si="11">H143</f>
        <v>0</v>
      </c>
      <c r="J143" s="127">
        <f>'Wniosek o dotację'!I389</f>
        <v>0</v>
      </c>
      <c r="K143" s="66"/>
      <c r="L143" s="127">
        <f t="shared" ref="L143:L151" si="12">K143</f>
        <v>0</v>
      </c>
      <c r="M143" s="67"/>
      <c r="N143" s="193"/>
      <c r="O143" s="194"/>
      <c r="P143" s="276">
        <f>I143*(IF(N143="spotkanie informacyjne",'do aut wyliczen'!$G$8,IF(N143="szkolenie",'do aut wyliczen'!$G$10,IF(N143="szkolenie z ekspertem",'do aut wyliczen'!$G$11,IF(N143="spotkanie informacyjne w szkole ponadgimnazjalnej lub uczelni",'do aut wyliczen'!$G$9)))))</f>
        <v>0</v>
      </c>
      <c r="Q143" s="277"/>
      <c r="R143" s="438"/>
      <c r="S143" s="439"/>
    </row>
    <row r="144" spans="1:19" ht="21" x14ac:dyDescent="0.35">
      <c r="B144" s="54" t="s">
        <v>9</v>
      </c>
      <c r="C144" s="265">
        <f>'Wniosek o dotację'!C390:G390</f>
        <v>0</v>
      </c>
      <c r="D144" s="446"/>
      <c r="E144" s="446"/>
      <c r="F144" s="446"/>
      <c r="G144" s="169">
        <f>'Wniosek o dotację'!H390</f>
        <v>0</v>
      </c>
      <c r="H144" s="66"/>
      <c r="I144" s="127">
        <f t="shared" si="11"/>
        <v>0</v>
      </c>
      <c r="J144" s="127">
        <f>'Wniosek o dotację'!I390</f>
        <v>0</v>
      </c>
      <c r="K144" s="66"/>
      <c r="L144" s="127">
        <f t="shared" si="12"/>
        <v>0</v>
      </c>
      <c r="M144" s="67"/>
      <c r="N144" s="193"/>
      <c r="O144" s="194"/>
      <c r="P144" s="276">
        <f>I144*(IF(N144="spotkanie informacyjne",'do aut wyliczen'!$G$8,IF(N144="szkolenie",'do aut wyliczen'!$G$10,IF(N144="szkolenie z ekspertem",'do aut wyliczen'!$G$11,IF(N144="spotkanie informacyjne w szkole ponadgimnazjalnej lub uczelni",'do aut wyliczen'!$G$9)))))</f>
        <v>0</v>
      </c>
      <c r="Q144" s="277"/>
      <c r="R144" s="438"/>
      <c r="S144" s="439"/>
    </row>
    <row r="145" spans="1:19" ht="21" x14ac:dyDescent="0.35">
      <c r="B145" s="54" t="s">
        <v>10</v>
      </c>
      <c r="C145" s="265">
        <f>'Wniosek o dotację'!C391:G391</f>
        <v>0</v>
      </c>
      <c r="D145" s="446"/>
      <c r="E145" s="446"/>
      <c r="F145" s="446"/>
      <c r="G145" s="169">
        <f>'Wniosek o dotację'!H391</f>
        <v>0</v>
      </c>
      <c r="H145" s="66"/>
      <c r="I145" s="127">
        <f t="shared" si="11"/>
        <v>0</v>
      </c>
      <c r="J145" s="127">
        <f>'Wniosek o dotację'!I391</f>
        <v>0</v>
      </c>
      <c r="K145" s="66"/>
      <c r="L145" s="127">
        <f t="shared" si="12"/>
        <v>0</v>
      </c>
      <c r="M145" s="67"/>
      <c r="N145" s="193"/>
      <c r="O145" s="194"/>
      <c r="P145" s="276">
        <f>I145*(IF(N145="spotkanie informacyjne",'do aut wyliczen'!$G$8,IF(N145="szkolenie",'do aut wyliczen'!$G$10,IF(N145="szkolenie z ekspertem",'do aut wyliczen'!$G$11,IF(N145="spotkanie informacyjne w szkole ponadgimnazjalnej lub uczelni",'do aut wyliczen'!$G$9)))))</f>
        <v>0</v>
      </c>
      <c r="Q145" s="277"/>
      <c r="R145" s="438"/>
      <c r="S145" s="439"/>
    </row>
    <row r="146" spans="1:19" ht="21.75" thickBot="1" x14ac:dyDescent="0.4">
      <c r="A146" s="40"/>
      <c r="B146" s="68" t="s">
        <v>11</v>
      </c>
      <c r="C146" s="265">
        <f>'Wniosek o dotację'!C392:G392</f>
        <v>0</v>
      </c>
      <c r="D146" s="446"/>
      <c r="E146" s="446"/>
      <c r="F146" s="446"/>
      <c r="G146" s="169">
        <f>'Wniosek o dotację'!H392</f>
        <v>0</v>
      </c>
      <c r="H146" s="66"/>
      <c r="I146" s="127">
        <f t="shared" si="11"/>
        <v>0</v>
      </c>
      <c r="J146" s="127">
        <f>'Wniosek o dotację'!I392</f>
        <v>0</v>
      </c>
      <c r="K146" s="66"/>
      <c r="L146" s="127">
        <f t="shared" si="12"/>
        <v>0</v>
      </c>
      <c r="M146" s="67"/>
      <c r="N146" s="193"/>
      <c r="O146" s="194"/>
      <c r="P146" s="276">
        <f>I146*(IF(N146="spotkanie informacyjne",'do aut wyliczen'!$G$8,IF(N146="szkolenie",'do aut wyliczen'!$G$10,IF(N146="szkolenie z ekspertem",'do aut wyliczen'!$G$11,IF(N146="spotkanie informacyjne w szkole ponadgimnazjalnej lub uczelni",'do aut wyliczen'!$G$9)))))</f>
        <v>0</v>
      </c>
      <c r="Q146" s="277"/>
      <c r="R146" s="438"/>
      <c r="S146" s="439"/>
    </row>
    <row r="147" spans="1:19" ht="21.75" thickTop="1" x14ac:dyDescent="0.35">
      <c r="B147" s="69" t="s">
        <v>23</v>
      </c>
      <c r="C147" s="265">
        <f>'Wniosek o dotację'!C393:G393</f>
        <v>0</v>
      </c>
      <c r="D147" s="446"/>
      <c r="E147" s="446"/>
      <c r="F147" s="446"/>
      <c r="G147" s="169">
        <f>'Wniosek o dotację'!H393</f>
        <v>0</v>
      </c>
      <c r="H147" s="66"/>
      <c r="I147" s="127">
        <f t="shared" si="11"/>
        <v>0</v>
      </c>
      <c r="J147" s="127">
        <f>'Wniosek o dotację'!I393</f>
        <v>0</v>
      </c>
      <c r="K147" s="66"/>
      <c r="L147" s="127">
        <f t="shared" si="12"/>
        <v>0</v>
      </c>
      <c r="M147" s="67"/>
      <c r="N147" s="193"/>
      <c r="O147" s="194"/>
      <c r="P147" s="276">
        <f>I147*(IF(N147="spotkanie informacyjne",'do aut wyliczen'!$G$8,IF(N147="szkolenie",'do aut wyliczen'!$G$10,IF(N147="szkolenie z ekspertem",'do aut wyliczen'!$G$11,IF(N147="spotkanie informacyjne w szkole ponadgimnazjalnej lub uczelni",'do aut wyliczen'!$G$9)))))</f>
        <v>0</v>
      </c>
      <c r="Q147" s="277"/>
      <c r="R147" s="438"/>
      <c r="S147" s="439"/>
    </row>
    <row r="148" spans="1:19" ht="21" x14ac:dyDescent="0.35">
      <c r="B148" s="54" t="s">
        <v>25</v>
      </c>
      <c r="C148" s="265">
        <f>'Wniosek o dotację'!C394:G394</f>
        <v>0</v>
      </c>
      <c r="D148" s="446"/>
      <c r="E148" s="446"/>
      <c r="F148" s="446"/>
      <c r="G148" s="169">
        <f>'Wniosek o dotację'!H394</f>
        <v>0</v>
      </c>
      <c r="H148" s="66"/>
      <c r="I148" s="127">
        <f t="shared" si="11"/>
        <v>0</v>
      </c>
      <c r="J148" s="127">
        <f>'Wniosek o dotację'!I394</f>
        <v>0</v>
      </c>
      <c r="K148" s="66"/>
      <c r="L148" s="127">
        <f t="shared" si="12"/>
        <v>0</v>
      </c>
      <c r="M148" s="67"/>
      <c r="N148" s="193"/>
      <c r="O148" s="194"/>
      <c r="P148" s="276">
        <f>I148*(IF(N148="spotkanie informacyjne",'do aut wyliczen'!$G$8,IF(N148="szkolenie",'do aut wyliczen'!$G$10,IF(N148="szkolenie z ekspertem",'do aut wyliczen'!$G$11,IF(N148="spotkanie informacyjne w szkole ponadgimnazjalnej lub uczelni",'do aut wyliczen'!$G$9)))))</f>
        <v>0</v>
      </c>
      <c r="Q148" s="277"/>
      <c r="R148" s="438"/>
      <c r="S148" s="439"/>
    </row>
    <row r="149" spans="1:19" ht="21" x14ac:dyDescent="0.35">
      <c r="B149" s="54" t="s">
        <v>29</v>
      </c>
      <c r="C149" s="265">
        <f>'Wniosek o dotację'!C395:G395</f>
        <v>0</v>
      </c>
      <c r="D149" s="446"/>
      <c r="E149" s="446"/>
      <c r="F149" s="446"/>
      <c r="G149" s="169">
        <f>'Wniosek o dotację'!H395</f>
        <v>0</v>
      </c>
      <c r="H149" s="66"/>
      <c r="I149" s="127">
        <f t="shared" si="11"/>
        <v>0</v>
      </c>
      <c r="J149" s="127">
        <f>'Wniosek o dotację'!I395</f>
        <v>0</v>
      </c>
      <c r="K149" s="66"/>
      <c r="L149" s="127">
        <f t="shared" si="12"/>
        <v>0</v>
      </c>
      <c r="M149" s="67"/>
      <c r="N149" s="193"/>
      <c r="O149" s="194"/>
      <c r="P149" s="276">
        <f>I149*(IF(N149="spotkanie informacyjne",'do aut wyliczen'!$G$8,IF(N149="szkolenie",'do aut wyliczen'!$G$10,IF(N149="szkolenie z ekspertem",'do aut wyliczen'!$G$11,IF(N149="spotkanie informacyjne w szkole ponadgimnazjalnej lub uczelni",'do aut wyliczen'!$G$9)))))</f>
        <v>0</v>
      </c>
      <c r="Q149" s="277"/>
      <c r="R149" s="438"/>
      <c r="S149" s="439"/>
    </row>
    <row r="150" spans="1:19" ht="21" x14ac:dyDescent="0.35">
      <c r="B150" s="54" t="s">
        <v>30</v>
      </c>
      <c r="C150" s="265">
        <f>'Wniosek o dotację'!C396:G396</f>
        <v>0</v>
      </c>
      <c r="D150" s="446"/>
      <c r="E150" s="446"/>
      <c r="F150" s="446"/>
      <c r="G150" s="169">
        <f>'Wniosek o dotację'!H396</f>
        <v>0</v>
      </c>
      <c r="H150" s="66"/>
      <c r="I150" s="127">
        <f t="shared" si="11"/>
        <v>0</v>
      </c>
      <c r="J150" s="127">
        <f>'Wniosek o dotację'!I396</f>
        <v>0</v>
      </c>
      <c r="K150" s="66"/>
      <c r="L150" s="127">
        <f t="shared" si="12"/>
        <v>0</v>
      </c>
      <c r="M150" s="67"/>
      <c r="N150" s="193"/>
      <c r="O150" s="194"/>
      <c r="P150" s="276">
        <f>I150*(IF(N150="spotkanie informacyjne",'do aut wyliczen'!$G$8,IF(N150="szkolenie",'do aut wyliczen'!$G$10,IF(N150="szkolenie z ekspertem",'do aut wyliczen'!$G$11,IF(N150="spotkanie informacyjne w szkole ponadgimnazjalnej lub uczelni",'do aut wyliczen'!$G$9)))))</f>
        <v>0</v>
      </c>
      <c r="Q150" s="277"/>
      <c r="R150" s="438"/>
      <c r="S150" s="439"/>
    </row>
    <row r="151" spans="1:19" ht="21" x14ac:dyDescent="0.35">
      <c r="B151" s="54" t="s">
        <v>31</v>
      </c>
      <c r="C151" s="265">
        <f>'Wniosek o dotację'!C397:G397</f>
        <v>0</v>
      </c>
      <c r="D151" s="446"/>
      <c r="E151" s="446"/>
      <c r="F151" s="446"/>
      <c r="G151" s="169">
        <f>'Wniosek o dotację'!H397</f>
        <v>0</v>
      </c>
      <c r="H151" s="66"/>
      <c r="I151" s="127">
        <f t="shared" si="11"/>
        <v>0</v>
      </c>
      <c r="J151" s="127">
        <f>'Wniosek o dotację'!I397</f>
        <v>0</v>
      </c>
      <c r="K151" s="66"/>
      <c r="L151" s="127">
        <f t="shared" si="12"/>
        <v>0</v>
      </c>
      <c r="M151" s="67"/>
      <c r="N151" s="193"/>
      <c r="O151" s="194"/>
      <c r="P151" s="276">
        <f>I151*(IF(N151="spotkanie informacyjne",'do aut wyliczen'!$G$8,IF(N151="szkolenie",'do aut wyliczen'!$G$10,IF(N151="szkolenie z ekspertem",'do aut wyliczen'!$G$11,IF(N151="spotkanie informacyjne w szkole ponadgimnazjalnej lub uczelni",'do aut wyliczen'!$G$9)))))</f>
        <v>0</v>
      </c>
      <c r="Q151" s="277"/>
      <c r="R151" s="438"/>
      <c r="S151" s="439"/>
    </row>
    <row r="152" spans="1:19" ht="21" x14ac:dyDescent="0.35">
      <c r="B152" s="70" t="s">
        <v>70</v>
      </c>
      <c r="C152" s="270"/>
      <c r="D152" s="271"/>
      <c r="E152" s="271"/>
      <c r="F152" s="271"/>
      <c r="G152" s="170"/>
      <c r="H152" s="71"/>
      <c r="I152" s="171"/>
      <c r="J152" s="171"/>
      <c r="K152" s="71"/>
      <c r="L152" s="171"/>
      <c r="M152" s="71"/>
      <c r="N152" s="72"/>
      <c r="O152" s="73"/>
      <c r="P152" s="212"/>
      <c r="Q152" s="213"/>
      <c r="R152" s="212"/>
      <c r="S152" s="213"/>
    </row>
    <row r="154" spans="1:19" ht="18.75" x14ac:dyDescent="0.3">
      <c r="B154" s="230" t="s">
        <v>97</v>
      </c>
      <c r="C154" s="230"/>
    </row>
    <row r="155" spans="1:19" ht="39" customHeight="1" x14ac:dyDescent="0.25">
      <c r="B155" s="273" t="s">
        <v>271</v>
      </c>
      <c r="C155" s="273"/>
      <c r="D155" s="273"/>
      <c r="E155" s="273"/>
      <c r="F155" s="273"/>
      <c r="G155" s="273"/>
      <c r="N155" s="389"/>
      <c r="O155" s="389"/>
    </row>
    <row r="156" spans="1:19" ht="67.5" customHeight="1" x14ac:dyDescent="0.25">
      <c r="B156" s="150" t="s">
        <v>13</v>
      </c>
      <c r="C156" s="443" t="s">
        <v>44</v>
      </c>
      <c r="D156" s="445"/>
      <c r="E156" s="445"/>
      <c r="F156" s="445"/>
      <c r="G156" s="151" t="s">
        <v>199</v>
      </c>
      <c r="H156" s="152" t="s">
        <v>200</v>
      </c>
      <c r="I156" s="152" t="s">
        <v>201</v>
      </c>
      <c r="J156" s="151" t="s">
        <v>202</v>
      </c>
      <c r="K156" s="151" t="s">
        <v>203</v>
      </c>
      <c r="L156" s="151" t="s">
        <v>204</v>
      </c>
      <c r="M156" s="153" t="s">
        <v>45</v>
      </c>
      <c r="N156" s="443" t="s">
        <v>46</v>
      </c>
      <c r="O156" s="444"/>
      <c r="P156" s="443" t="s">
        <v>43</v>
      </c>
      <c r="Q156" s="444"/>
      <c r="R156" s="443" t="s">
        <v>287</v>
      </c>
      <c r="S156" s="444"/>
    </row>
    <row r="157" spans="1:19" ht="21" x14ac:dyDescent="0.35">
      <c r="B157" s="54" t="s">
        <v>5</v>
      </c>
      <c r="C157" s="265">
        <f>'Wniosek o dotację'!C403:G403</f>
        <v>0</v>
      </c>
      <c r="D157" s="446"/>
      <c r="E157" s="446"/>
      <c r="F157" s="446"/>
      <c r="G157" s="169">
        <f>'Wniosek o dotację'!H403</f>
        <v>0</v>
      </c>
      <c r="H157" s="66"/>
      <c r="I157" s="127">
        <f>H157</f>
        <v>0</v>
      </c>
      <c r="J157" s="127">
        <f>'Wniosek o dotację'!I403</f>
        <v>0</v>
      </c>
      <c r="K157" s="66"/>
      <c r="L157" s="127">
        <f>K157</f>
        <v>0</v>
      </c>
      <c r="M157" s="67"/>
      <c r="N157" s="193"/>
      <c r="O157" s="194"/>
      <c r="P157" s="276">
        <f>I157*(IF(N157="spotkanie informacyjne",'do aut wyliczen'!$G$8,IF(N157="szkolenie",'do aut wyliczen'!$G$10,IF(N157="szkolenie z ekspertem",'do aut wyliczen'!$G$11,IF(N157="spotkanie informacyjne w szkole ponadgimnazjalnej lub uczelni",'do aut wyliczen'!$G$9)))))</f>
        <v>0</v>
      </c>
      <c r="Q157" s="277"/>
      <c r="R157" s="438"/>
      <c r="S157" s="439"/>
    </row>
    <row r="158" spans="1:19" ht="21" x14ac:dyDescent="0.35">
      <c r="B158" s="54" t="s">
        <v>6</v>
      </c>
      <c r="C158" s="265">
        <f>'Wniosek o dotację'!C404:G404</f>
        <v>0</v>
      </c>
      <c r="D158" s="446"/>
      <c r="E158" s="446"/>
      <c r="F158" s="446"/>
      <c r="G158" s="169">
        <f>'Wniosek o dotację'!H404</f>
        <v>0</v>
      </c>
      <c r="H158" s="66"/>
      <c r="I158" s="127">
        <f t="shared" ref="I158:I166" si="13">H158</f>
        <v>0</v>
      </c>
      <c r="J158" s="127">
        <f>'Wniosek o dotację'!I404</f>
        <v>0</v>
      </c>
      <c r="K158" s="66"/>
      <c r="L158" s="127">
        <f t="shared" ref="L158:L166" si="14">K158</f>
        <v>0</v>
      </c>
      <c r="M158" s="67"/>
      <c r="N158" s="193"/>
      <c r="O158" s="194"/>
      <c r="P158" s="276">
        <f>I158*(IF(N158="spotkanie informacyjne",'do aut wyliczen'!$G$8,IF(N158="szkolenie",'do aut wyliczen'!$G$10,IF(N158="szkolenie z ekspertem",'do aut wyliczen'!$G$11,IF(N158="spotkanie informacyjne w szkole ponadgimnazjalnej lub uczelni",'do aut wyliczen'!$G$9)))))</f>
        <v>0</v>
      </c>
      <c r="Q158" s="277"/>
      <c r="R158" s="438"/>
      <c r="S158" s="439"/>
    </row>
    <row r="159" spans="1:19" ht="21" x14ac:dyDescent="0.35">
      <c r="B159" s="54" t="s">
        <v>9</v>
      </c>
      <c r="C159" s="265">
        <f>'Wniosek o dotację'!C405:G405</f>
        <v>0</v>
      </c>
      <c r="D159" s="446"/>
      <c r="E159" s="446"/>
      <c r="F159" s="446"/>
      <c r="G159" s="169">
        <f>'Wniosek o dotację'!H405</f>
        <v>0</v>
      </c>
      <c r="H159" s="66"/>
      <c r="I159" s="127">
        <f t="shared" si="13"/>
        <v>0</v>
      </c>
      <c r="J159" s="127">
        <f>'Wniosek o dotację'!I405</f>
        <v>0</v>
      </c>
      <c r="K159" s="66"/>
      <c r="L159" s="127">
        <f t="shared" si="14"/>
        <v>0</v>
      </c>
      <c r="M159" s="67"/>
      <c r="N159" s="193"/>
      <c r="O159" s="194"/>
      <c r="P159" s="276">
        <f>I159*(IF(N159="spotkanie informacyjne",'do aut wyliczen'!$G$8,IF(N159="szkolenie",'do aut wyliczen'!$G$10,IF(N159="szkolenie z ekspertem",'do aut wyliczen'!$G$11,IF(N159="spotkanie informacyjne w szkole ponadgimnazjalnej lub uczelni",'do aut wyliczen'!$G$9)))))</f>
        <v>0</v>
      </c>
      <c r="Q159" s="277"/>
      <c r="R159" s="438"/>
      <c r="S159" s="439"/>
    </row>
    <row r="160" spans="1:19" ht="21" x14ac:dyDescent="0.35">
      <c r="B160" s="54" t="s">
        <v>10</v>
      </c>
      <c r="C160" s="265">
        <f>'Wniosek o dotację'!C406:G406</f>
        <v>0</v>
      </c>
      <c r="D160" s="446"/>
      <c r="E160" s="446"/>
      <c r="F160" s="446"/>
      <c r="G160" s="169">
        <f>'Wniosek o dotację'!H406</f>
        <v>0</v>
      </c>
      <c r="H160" s="66"/>
      <c r="I160" s="127">
        <f t="shared" si="13"/>
        <v>0</v>
      </c>
      <c r="J160" s="127">
        <f>'Wniosek o dotację'!I406</f>
        <v>0</v>
      </c>
      <c r="K160" s="66"/>
      <c r="L160" s="127">
        <f t="shared" si="14"/>
        <v>0</v>
      </c>
      <c r="M160" s="67"/>
      <c r="N160" s="193"/>
      <c r="O160" s="194"/>
      <c r="P160" s="276">
        <f>I160*(IF(N160="spotkanie informacyjne",'do aut wyliczen'!$G$8,IF(N160="szkolenie",'do aut wyliczen'!$G$10,IF(N160="szkolenie z ekspertem",'do aut wyliczen'!$G$11,IF(N160="spotkanie informacyjne w szkole ponadgimnazjalnej lub uczelni",'do aut wyliczen'!$G$9)))))</f>
        <v>0</v>
      </c>
      <c r="Q160" s="277"/>
      <c r="R160" s="438"/>
      <c r="S160" s="439"/>
    </row>
    <row r="161" spans="1:19" ht="21.75" thickBot="1" x14ac:dyDescent="0.4">
      <c r="A161" s="40"/>
      <c r="B161" s="68" t="s">
        <v>11</v>
      </c>
      <c r="C161" s="265">
        <f>'Wniosek o dotację'!C407:G407</f>
        <v>0</v>
      </c>
      <c r="D161" s="446"/>
      <c r="E161" s="446"/>
      <c r="F161" s="446"/>
      <c r="G161" s="169">
        <f>'Wniosek o dotację'!H407</f>
        <v>0</v>
      </c>
      <c r="H161" s="66"/>
      <c r="I161" s="127">
        <f t="shared" si="13"/>
        <v>0</v>
      </c>
      <c r="J161" s="127">
        <f>'Wniosek o dotację'!I407</f>
        <v>0</v>
      </c>
      <c r="K161" s="66"/>
      <c r="L161" s="127">
        <f t="shared" si="14"/>
        <v>0</v>
      </c>
      <c r="M161" s="67"/>
      <c r="N161" s="193"/>
      <c r="O161" s="194"/>
      <c r="P161" s="276">
        <f>I161*(IF(N161="spotkanie informacyjne",'do aut wyliczen'!$G$8,IF(N161="szkolenie",'do aut wyliczen'!$G$10,IF(N161="szkolenie z ekspertem",'do aut wyliczen'!$G$11,IF(N161="spotkanie informacyjne w szkole ponadgimnazjalnej lub uczelni",'do aut wyliczen'!$G$9)))))</f>
        <v>0</v>
      </c>
      <c r="Q161" s="277"/>
      <c r="R161" s="438"/>
      <c r="S161" s="439"/>
    </row>
    <row r="162" spans="1:19" ht="21.75" thickTop="1" x14ac:dyDescent="0.35">
      <c r="B162" s="69" t="s">
        <v>23</v>
      </c>
      <c r="C162" s="265">
        <f>'Wniosek o dotację'!C408:G408</f>
        <v>0</v>
      </c>
      <c r="D162" s="446"/>
      <c r="E162" s="446"/>
      <c r="F162" s="446"/>
      <c r="G162" s="169">
        <f>'Wniosek o dotację'!H408</f>
        <v>0</v>
      </c>
      <c r="H162" s="66"/>
      <c r="I162" s="127">
        <f t="shared" si="13"/>
        <v>0</v>
      </c>
      <c r="J162" s="127">
        <f>'Wniosek o dotację'!I408</f>
        <v>0</v>
      </c>
      <c r="K162" s="66"/>
      <c r="L162" s="127">
        <f t="shared" si="14"/>
        <v>0</v>
      </c>
      <c r="M162" s="67"/>
      <c r="N162" s="193"/>
      <c r="O162" s="194"/>
      <c r="P162" s="276">
        <f>I162*(IF(N162="spotkanie informacyjne",'do aut wyliczen'!$G$8,IF(N162="szkolenie",'do aut wyliczen'!$G$10,IF(N162="szkolenie z ekspertem",'do aut wyliczen'!$G$11,IF(N162="spotkanie informacyjne w szkole ponadgimnazjalnej lub uczelni",'do aut wyliczen'!$G$9)))))</f>
        <v>0</v>
      </c>
      <c r="Q162" s="277"/>
      <c r="R162" s="438"/>
      <c r="S162" s="439"/>
    </row>
    <row r="163" spans="1:19" ht="21" x14ac:dyDescent="0.35">
      <c r="B163" s="54" t="s">
        <v>25</v>
      </c>
      <c r="C163" s="265">
        <f>'Wniosek o dotację'!C409:G409</f>
        <v>0</v>
      </c>
      <c r="D163" s="446"/>
      <c r="E163" s="446"/>
      <c r="F163" s="446"/>
      <c r="G163" s="169">
        <f>'Wniosek o dotację'!H409</f>
        <v>0</v>
      </c>
      <c r="H163" s="66"/>
      <c r="I163" s="127">
        <f t="shared" si="13"/>
        <v>0</v>
      </c>
      <c r="J163" s="127">
        <f>'Wniosek o dotację'!I409</f>
        <v>0</v>
      </c>
      <c r="K163" s="66"/>
      <c r="L163" s="127">
        <f t="shared" si="14"/>
        <v>0</v>
      </c>
      <c r="M163" s="67"/>
      <c r="N163" s="193"/>
      <c r="O163" s="194"/>
      <c r="P163" s="276">
        <f>I163*(IF(N163="spotkanie informacyjne",'do aut wyliczen'!$G$8,IF(N163="szkolenie",'do aut wyliczen'!$G$10,IF(N163="szkolenie z ekspertem",'do aut wyliczen'!$G$11,IF(N163="spotkanie informacyjne w szkole ponadgimnazjalnej lub uczelni",'do aut wyliczen'!$G$9)))))</f>
        <v>0</v>
      </c>
      <c r="Q163" s="277"/>
      <c r="R163" s="438"/>
      <c r="S163" s="439"/>
    </row>
    <row r="164" spans="1:19" ht="21" x14ac:dyDescent="0.35">
      <c r="B164" s="54" t="s">
        <v>29</v>
      </c>
      <c r="C164" s="265">
        <f>'Wniosek o dotację'!C410:G410</f>
        <v>0</v>
      </c>
      <c r="D164" s="446"/>
      <c r="E164" s="446"/>
      <c r="F164" s="446"/>
      <c r="G164" s="169">
        <f>'Wniosek o dotację'!H410</f>
        <v>0</v>
      </c>
      <c r="H164" s="66"/>
      <c r="I164" s="127">
        <f t="shared" si="13"/>
        <v>0</v>
      </c>
      <c r="J164" s="127">
        <f>'Wniosek o dotację'!I410</f>
        <v>0</v>
      </c>
      <c r="K164" s="66"/>
      <c r="L164" s="127">
        <f t="shared" si="14"/>
        <v>0</v>
      </c>
      <c r="M164" s="67"/>
      <c r="N164" s="193"/>
      <c r="O164" s="194"/>
      <c r="P164" s="276">
        <f>I164*(IF(N164="spotkanie informacyjne",'do aut wyliczen'!$G$8,IF(N164="szkolenie",'do aut wyliczen'!$G$10,IF(N164="szkolenie z ekspertem",'do aut wyliczen'!$G$11,IF(N164="spotkanie informacyjne w szkole ponadgimnazjalnej lub uczelni",'do aut wyliczen'!$G$9)))))</f>
        <v>0</v>
      </c>
      <c r="Q164" s="277"/>
      <c r="R164" s="438"/>
      <c r="S164" s="439"/>
    </row>
    <row r="165" spans="1:19" ht="21" x14ac:dyDescent="0.35">
      <c r="B165" s="54" t="s">
        <v>30</v>
      </c>
      <c r="C165" s="265">
        <f>'Wniosek o dotację'!C411:G411</f>
        <v>0</v>
      </c>
      <c r="D165" s="446"/>
      <c r="E165" s="446"/>
      <c r="F165" s="446"/>
      <c r="G165" s="169">
        <f>'Wniosek o dotację'!H411</f>
        <v>0</v>
      </c>
      <c r="H165" s="66"/>
      <c r="I165" s="127">
        <f t="shared" si="13"/>
        <v>0</v>
      </c>
      <c r="J165" s="127">
        <f>'Wniosek o dotację'!I411</f>
        <v>0</v>
      </c>
      <c r="K165" s="66"/>
      <c r="L165" s="127">
        <f t="shared" si="14"/>
        <v>0</v>
      </c>
      <c r="M165" s="67"/>
      <c r="N165" s="193"/>
      <c r="O165" s="194"/>
      <c r="P165" s="276">
        <f>I165*(IF(N165="spotkanie informacyjne",'do aut wyliczen'!$G$8,IF(N165="szkolenie",'do aut wyliczen'!$G$10,IF(N165="szkolenie z ekspertem",'do aut wyliczen'!$G$11,IF(N165="spotkanie informacyjne w szkole ponadgimnazjalnej lub uczelni",'do aut wyliczen'!$G$9)))))</f>
        <v>0</v>
      </c>
      <c r="Q165" s="277"/>
      <c r="R165" s="438"/>
      <c r="S165" s="439"/>
    </row>
    <row r="166" spans="1:19" ht="21" x14ac:dyDescent="0.35">
      <c r="B166" s="54" t="s">
        <v>31</v>
      </c>
      <c r="C166" s="265">
        <f>'Wniosek o dotację'!C412:G412</f>
        <v>0</v>
      </c>
      <c r="D166" s="446"/>
      <c r="E166" s="446"/>
      <c r="F166" s="446"/>
      <c r="G166" s="169">
        <f>'Wniosek o dotację'!H412</f>
        <v>0</v>
      </c>
      <c r="H166" s="66"/>
      <c r="I166" s="127">
        <f t="shared" si="13"/>
        <v>0</v>
      </c>
      <c r="J166" s="127">
        <f>'Wniosek o dotację'!I412</f>
        <v>0</v>
      </c>
      <c r="K166" s="66"/>
      <c r="L166" s="127">
        <f t="shared" si="14"/>
        <v>0</v>
      </c>
      <c r="M166" s="67"/>
      <c r="N166" s="193"/>
      <c r="O166" s="194"/>
      <c r="P166" s="276">
        <f>I166*(IF(N166="spotkanie informacyjne",'do aut wyliczen'!$G$8,IF(N166="szkolenie",'do aut wyliczen'!$G$10,IF(N166="szkolenie z ekspertem",'do aut wyliczen'!$G$11,IF(N166="spotkanie informacyjne w szkole ponadgimnazjalnej lub uczelni",'do aut wyliczen'!$G$9)))))</f>
        <v>0</v>
      </c>
      <c r="Q166" s="277"/>
      <c r="R166" s="438"/>
      <c r="S166" s="439"/>
    </row>
    <row r="167" spans="1:19" ht="21" x14ac:dyDescent="0.35">
      <c r="B167" s="70" t="s">
        <v>70</v>
      </c>
      <c r="C167" s="270"/>
      <c r="D167" s="271"/>
      <c r="E167" s="271"/>
      <c r="F167" s="271"/>
      <c r="G167" s="170"/>
      <c r="H167" s="71"/>
      <c r="I167" s="171"/>
      <c r="J167" s="171"/>
      <c r="K167" s="71"/>
      <c r="L167" s="171"/>
      <c r="M167" s="71"/>
      <c r="N167" s="72"/>
      <c r="O167" s="73"/>
      <c r="P167" s="212"/>
      <c r="Q167" s="213"/>
      <c r="R167" s="212"/>
      <c r="S167" s="213"/>
    </row>
    <row r="169" spans="1:19" ht="18.75" x14ac:dyDescent="0.3">
      <c r="B169" s="230" t="s">
        <v>98</v>
      </c>
      <c r="C169" s="230"/>
    </row>
    <row r="170" spans="1:19" ht="39" customHeight="1" x14ac:dyDescent="0.25">
      <c r="B170" s="273" t="s">
        <v>276</v>
      </c>
      <c r="C170" s="273"/>
      <c r="D170" s="273"/>
      <c r="E170" s="273"/>
      <c r="F170" s="273"/>
      <c r="G170" s="273"/>
      <c r="N170" s="389"/>
      <c r="O170" s="389"/>
    </row>
    <row r="171" spans="1:19" ht="63" customHeight="1" x14ac:dyDescent="0.25">
      <c r="B171" s="150" t="s">
        <v>13</v>
      </c>
      <c r="C171" s="443" t="s">
        <v>44</v>
      </c>
      <c r="D171" s="445"/>
      <c r="E171" s="445"/>
      <c r="F171" s="445"/>
      <c r="G171" s="151" t="s">
        <v>199</v>
      </c>
      <c r="H171" s="152" t="s">
        <v>200</v>
      </c>
      <c r="I171" s="152" t="s">
        <v>201</v>
      </c>
      <c r="J171" s="151" t="s">
        <v>202</v>
      </c>
      <c r="K171" s="151" t="s">
        <v>203</v>
      </c>
      <c r="L171" s="151" t="s">
        <v>204</v>
      </c>
      <c r="M171" s="153" t="s">
        <v>45</v>
      </c>
      <c r="N171" s="443" t="s">
        <v>46</v>
      </c>
      <c r="O171" s="444"/>
      <c r="P171" s="443" t="s">
        <v>43</v>
      </c>
      <c r="Q171" s="444"/>
      <c r="R171" s="443" t="s">
        <v>287</v>
      </c>
      <c r="S171" s="444"/>
    </row>
    <row r="172" spans="1:19" ht="21" x14ac:dyDescent="0.35">
      <c r="B172" s="54" t="s">
        <v>5</v>
      </c>
      <c r="C172" s="265">
        <f>'Wniosek o dotację'!C418:G418</f>
        <v>0</v>
      </c>
      <c r="D172" s="446"/>
      <c r="E172" s="446"/>
      <c r="F172" s="446"/>
      <c r="G172" s="169">
        <f>'Wniosek o dotację'!H418</f>
        <v>0</v>
      </c>
      <c r="H172" s="66"/>
      <c r="I172" s="127">
        <f>H172</f>
        <v>0</v>
      </c>
      <c r="J172" s="127">
        <f>'Wniosek o dotację'!I418</f>
        <v>0</v>
      </c>
      <c r="K172" s="66"/>
      <c r="L172" s="127">
        <f>K172</f>
        <v>0</v>
      </c>
      <c r="M172" s="67"/>
      <c r="N172" s="193"/>
      <c r="O172" s="194"/>
      <c r="P172" s="276">
        <f>I172*(IF(N172="spotkanie informacyjne",'do aut wyliczen'!$G$8,IF(N172="szkolenie",'do aut wyliczen'!$G$10,IF(N172="szkolenie z ekspertem",'do aut wyliczen'!$G$11,IF(N172="spotkanie informacyjne w szkole ponadgimnazjalnej lub uczelni",'do aut wyliczen'!$G$9)))))</f>
        <v>0</v>
      </c>
      <c r="Q172" s="277"/>
      <c r="R172" s="438"/>
      <c r="S172" s="439"/>
    </row>
    <row r="173" spans="1:19" ht="21" x14ac:dyDescent="0.35">
      <c r="B173" s="54" t="s">
        <v>6</v>
      </c>
      <c r="C173" s="265">
        <f>'Wniosek o dotację'!C419:G419</f>
        <v>0</v>
      </c>
      <c r="D173" s="446"/>
      <c r="E173" s="446"/>
      <c r="F173" s="446"/>
      <c r="G173" s="169">
        <f>'Wniosek o dotację'!H419</f>
        <v>0</v>
      </c>
      <c r="H173" s="66"/>
      <c r="I173" s="127">
        <f t="shared" ref="I173:I181" si="15">H173</f>
        <v>0</v>
      </c>
      <c r="J173" s="127">
        <f>'Wniosek o dotację'!I419</f>
        <v>0</v>
      </c>
      <c r="K173" s="66"/>
      <c r="L173" s="127">
        <f t="shared" ref="L173:L181" si="16">K173</f>
        <v>0</v>
      </c>
      <c r="M173" s="67"/>
      <c r="N173" s="193"/>
      <c r="O173" s="194"/>
      <c r="P173" s="276">
        <f>I173*(IF(N173="spotkanie informacyjne",'do aut wyliczen'!$G$8,IF(N173="szkolenie",'do aut wyliczen'!$G$10,IF(N173="szkolenie z ekspertem",'do aut wyliczen'!$G$11,IF(N173="spotkanie informacyjne w szkole ponadgimnazjalnej lub uczelni",'do aut wyliczen'!$G$9)))))</f>
        <v>0</v>
      </c>
      <c r="Q173" s="277"/>
      <c r="R173" s="438"/>
      <c r="S173" s="439"/>
    </row>
    <row r="174" spans="1:19" ht="21" x14ac:dyDescent="0.35">
      <c r="B174" s="54" t="s">
        <v>9</v>
      </c>
      <c r="C174" s="265">
        <f>'Wniosek o dotację'!C420:G420</f>
        <v>0</v>
      </c>
      <c r="D174" s="446"/>
      <c r="E174" s="446"/>
      <c r="F174" s="446"/>
      <c r="G174" s="169">
        <f>'Wniosek o dotację'!H420</f>
        <v>0</v>
      </c>
      <c r="H174" s="66"/>
      <c r="I174" s="127">
        <f t="shared" si="15"/>
        <v>0</v>
      </c>
      <c r="J174" s="127">
        <f>'Wniosek o dotację'!I420</f>
        <v>0</v>
      </c>
      <c r="K174" s="66"/>
      <c r="L174" s="127">
        <f t="shared" si="16"/>
        <v>0</v>
      </c>
      <c r="M174" s="67"/>
      <c r="N174" s="193"/>
      <c r="O174" s="194"/>
      <c r="P174" s="276">
        <f>I174*(IF(N174="spotkanie informacyjne",'do aut wyliczen'!$G$8,IF(N174="szkolenie",'do aut wyliczen'!$G$10,IF(N174="szkolenie z ekspertem",'do aut wyliczen'!$G$11,IF(N174="spotkanie informacyjne w szkole ponadgimnazjalnej lub uczelni",'do aut wyliczen'!$G$9)))))</f>
        <v>0</v>
      </c>
      <c r="Q174" s="277"/>
      <c r="R174" s="438"/>
      <c r="S174" s="439"/>
    </row>
    <row r="175" spans="1:19" ht="21" x14ac:dyDescent="0.35">
      <c r="B175" s="54" t="s">
        <v>10</v>
      </c>
      <c r="C175" s="265">
        <f>'Wniosek o dotację'!C421:G421</f>
        <v>0</v>
      </c>
      <c r="D175" s="446"/>
      <c r="E175" s="446"/>
      <c r="F175" s="446"/>
      <c r="G175" s="169">
        <f>'Wniosek o dotację'!H421</f>
        <v>0</v>
      </c>
      <c r="H175" s="66"/>
      <c r="I175" s="127">
        <f t="shared" si="15"/>
        <v>0</v>
      </c>
      <c r="J175" s="127">
        <f>'Wniosek o dotację'!I421</f>
        <v>0</v>
      </c>
      <c r="K175" s="66"/>
      <c r="L175" s="127">
        <f t="shared" si="16"/>
        <v>0</v>
      </c>
      <c r="M175" s="67"/>
      <c r="N175" s="193"/>
      <c r="O175" s="194"/>
      <c r="P175" s="276">
        <f>I175*(IF(N175="spotkanie informacyjne",'do aut wyliczen'!$G$8,IF(N175="szkolenie",'do aut wyliczen'!$G$10,IF(N175="szkolenie z ekspertem",'do aut wyliczen'!$G$11,IF(N175="spotkanie informacyjne w szkole ponadgimnazjalnej lub uczelni",'do aut wyliczen'!$G$9)))))</f>
        <v>0</v>
      </c>
      <c r="Q175" s="277"/>
      <c r="R175" s="438"/>
      <c r="S175" s="439"/>
    </row>
    <row r="176" spans="1:19" ht="21.75" thickBot="1" x14ac:dyDescent="0.4">
      <c r="A176" s="40"/>
      <c r="B176" s="68" t="s">
        <v>11</v>
      </c>
      <c r="C176" s="265">
        <f>'Wniosek o dotację'!C422:G422</f>
        <v>0</v>
      </c>
      <c r="D176" s="446"/>
      <c r="E176" s="446"/>
      <c r="F176" s="446"/>
      <c r="G176" s="169">
        <f>'Wniosek o dotację'!H422</f>
        <v>0</v>
      </c>
      <c r="H176" s="66"/>
      <c r="I176" s="127">
        <f t="shared" si="15"/>
        <v>0</v>
      </c>
      <c r="J176" s="127">
        <f>'Wniosek o dotację'!I422</f>
        <v>0</v>
      </c>
      <c r="K176" s="66"/>
      <c r="L176" s="127">
        <f t="shared" si="16"/>
        <v>0</v>
      </c>
      <c r="M176" s="67"/>
      <c r="N176" s="193"/>
      <c r="O176" s="194"/>
      <c r="P176" s="276">
        <f>I176*(IF(N176="spotkanie informacyjne",'do aut wyliczen'!$G$8,IF(N176="szkolenie",'do aut wyliczen'!$G$10,IF(N176="szkolenie z ekspertem",'do aut wyliczen'!$G$11,IF(N176="spotkanie informacyjne w szkole ponadgimnazjalnej lub uczelni",'do aut wyliczen'!$G$9)))))</f>
        <v>0</v>
      </c>
      <c r="Q176" s="277"/>
      <c r="R176" s="438"/>
      <c r="S176" s="439"/>
    </row>
    <row r="177" spans="2:19" ht="21.75" thickTop="1" x14ac:dyDescent="0.35">
      <c r="B177" s="69" t="s">
        <v>23</v>
      </c>
      <c r="C177" s="265">
        <f>'Wniosek o dotację'!C423:G423</f>
        <v>0</v>
      </c>
      <c r="D177" s="446"/>
      <c r="E177" s="446"/>
      <c r="F177" s="446"/>
      <c r="G177" s="169">
        <f>'Wniosek o dotację'!H423</f>
        <v>0</v>
      </c>
      <c r="H177" s="66"/>
      <c r="I177" s="127">
        <f t="shared" si="15"/>
        <v>0</v>
      </c>
      <c r="J177" s="127">
        <f>'Wniosek o dotację'!I423</f>
        <v>0</v>
      </c>
      <c r="K177" s="66"/>
      <c r="L177" s="127">
        <f t="shared" si="16"/>
        <v>0</v>
      </c>
      <c r="M177" s="67"/>
      <c r="N177" s="193"/>
      <c r="O177" s="194"/>
      <c r="P177" s="276">
        <f>I177*(IF(N177="spotkanie informacyjne",'do aut wyliczen'!$G$8,IF(N177="szkolenie",'do aut wyliczen'!$G$10,IF(N177="szkolenie z ekspertem",'do aut wyliczen'!$G$11,IF(N177="spotkanie informacyjne w szkole ponadgimnazjalnej lub uczelni",'do aut wyliczen'!$G$9)))))</f>
        <v>0</v>
      </c>
      <c r="Q177" s="277"/>
      <c r="R177" s="438"/>
      <c r="S177" s="439"/>
    </row>
    <row r="178" spans="2:19" ht="21" x14ac:dyDescent="0.35">
      <c r="B178" s="54" t="s">
        <v>25</v>
      </c>
      <c r="C178" s="265">
        <f>'Wniosek o dotację'!C424:G424</f>
        <v>0</v>
      </c>
      <c r="D178" s="446"/>
      <c r="E178" s="446"/>
      <c r="F178" s="446"/>
      <c r="G178" s="169">
        <f>'Wniosek o dotację'!H424</f>
        <v>0</v>
      </c>
      <c r="H178" s="66"/>
      <c r="I178" s="127">
        <f t="shared" si="15"/>
        <v>0</v>
      </c>
      <c r="J178" s="127">
        <f>'Wniosek o dotację'!I424</f>
        <v>0</v>
      </c>
      <c r="K178" s="66"/>
      <c r="L178" s="127">
        <f t="shared" si="16"/>
        <v>0</v>
      </c>
      <c r="M178" s="67"/>
      <c r="N178" s="193"/>
      <c r="O178" s="194"/>
      <c r="P178" s="276">
        <f>I178*(IF(N178="spotkanie informacyjne",'do aut wyliczen'!$G$8,IF(N178="szkolenie",'do aut wyliczen'!$G$10,IF(N178="szkolenie z ekspertem",'do aut wyliczen'!$G$11,IF(N178="spotkanie informacyjne w szkole ponadgimnazjalnej lub uczelni",'do aut wyliczen'!$G$9)))))</f>
        <v>0</v>
      </c>
      <c r="Q178" s="277"/>
      <c r="R178" s="438"/>
      <c r="S178" s="439"/>
    </row>
    <row r="179" spans="2:19" ht="21" x14ac:dyDescent="0.35">
      <c r="B179" s="54" t="s">
        <v>29</v>
      </c>
      <c r="C179" s="265">
        <f>'Wniosek o dotację'!C425:G425</f>
        <v>0</v>
      </c>
      <c r="D179" s="446"/>
      <c r="E179" s="446"/>
      <c r="F179" s="446"/>
      <c r="G179" s="169">
        <f>'Wniosek o dotację'!H425</f>
        <v>0</v>
      </c>
      <c r="H179" s="66"/>
      <c r="I179" s="127">
        <f t="shared" si="15"/>
        <v>0</v>
      </c>
      <c r="J179" s="127">
        <f>'Wniosek o dotację'!I425</f>
        <v>0</v>
      </c>
      <c r="K179" s="66"/>
      <c r="L179" s="127">
        <f t="shared" si="16"/>
        <v>0</v>
      </c>
      <c r="M179" s="67"/>
      <c r="N179" s="193"/>
      <c r="O179" s="194"/>
      <c r="P179" s="276">
        <f>I179*(IF(N179="spotkanie informacyjne",'do aut wyliczen'!$G$8,IF(N179="szkolenie",'do aut wyliczen'!$G$10,IF(N179="szkolenie z ekspertem",'do aut wyliczen'!$G$11,IF(N179="spotkanie informacyjne w szkole ponadgimnazjalnej lub uczelni",'do aut wyliczen'!$G$9)))))</f>
        <v>0</v>
      </c>
      <c r="Q179" s="277"/>
      <c r="R179" s="438"/>
      <c r="S179" s="439"/>
    </row>
    <row r="180" spans="2:19" ht="21" x14ac:dyDescent="0.35">
      <c r="B180" s="54" t="s">
        <v>30</v>
      </c>
      <c r="C180" s="265">
        <f>'Wniosek o dotację'!C426:G426</f>
        <v>0</v>
      </c>
      <c r="D180" s="446"/>
      <c r="E180" s="446"/>
      <c r="F180" s="446"/>
      <c r="G180" s="169">
        <f>'Wniosek o dotację'!H426</f>
        <v>0</v>
      </c>
      <c r="H180" s="66"/>
      <c r="I180" s="127">
        <f t="shared" si="15"/>
        <v>0</v>
      </c>
      <c r="J180" s="127">
        <f>'Wniosek o dotację'!I426</f>
        <v>0</v>
      </c>
      <c r="K180" s="66"/>
      <c r="L180" s="127">
        <f t="shared" si="16"/>
        <v>0</v>
      </c>
      <c r="M180" s="67"/>
      <c r="N180" s="193"/>
      <c r="O180" s="194"/>
      <c r="P180" s="276">
        <f>I180*(IF(N180="spotkanie informacyjne",'do aut wyliczen'!$G$8,IF(N180="szkolenie",'do aut wyliczen'!$G$10,IF(N180="szkolenie z ekspertem",'do aut wyliczen'!$G$11,IF(N180="spotkanie informacyjne w szkole ponadgimnazjalnej lub uczelni",'do aut wyliczen'!$G$9)))))</f>
        <v>0</v>
      </c>
      <c r="Q180" s="277"/>
      <c r="R180" s="438"/>
      <c r="S180" s="439"/>
    </row>
    <row r="181" spans="2:19" ht="21" x14ac:dyDescent="0.35">
      <c r="B181" s="54" t="s">
        <v>31</v>
      </c>
      <c r="C181" s="265">
        <f>'Wniosek o dotację'!C427:G427</f>
        <v>0</v>
      </c>
      <c r="D181" s="446"/>
      <c r="E181" s="446"/>
      <c r="F181" s="446"/>
      <c r="G181" s="169">
        <f>'Wniosek o dotację'!H427</f>
        <v>0</v>
      </c>
      <c r="H181" s="66"/>
      <c r="I181" s="127">
        <f t="shared" si="15"/>
        <v>0</v>
      </c>
      <c r="J181" s="127">
        <f>'Wniosek o dotację'!I427</f>
        <v>0</v>
      </c>
      <c r="K181" s="66"/>
      <c r="L181" s="127">
        <f t="shared" si="16"/>
        <v>0</v>
      </c>
      <c r="M181" s="67"/>
      <c r="N181" s="193"/>
      <c r="O181" s="194"/>
      <c r="P181" s="276">
        <f>I181*(IF(N181="spotkanie informacyjne",'do aut wyliczen'!$G$8,IF(N181="szkolenie",'do aut wyliczen'!$G$10,IF(N181="szkolenie z ekspertem",'do aut wyliczen'!$G$11,IF(N181="spotkanie informacyjne w szkole ponadgimnazjalnej lub uczelni",'do aut wyliczen'!$G$9)))))</f>
        <v>0</v>
      </c>
      <c r="Q181" s="277"/>
      <c r="R181" s="438"/>
      <c r="S181" s="439"/>
    </row>
    <row r="182" spans="2:19" ht="21" x14ac:dyDescent="0.35">
      <c r="B182" s="70" t="s">
        <v>70</v>
      </c>
      <c r="C182" s="270"/>
      <c r="D182" s="271"/>
      <c r="E182" s="271"/>
      <c r="F182" s="271"/>
      <c r="G182" s="170"/>
      <c r="H182" s="71"/>
      <c r="I182" s="171"/>
      <c r="J182" s="171"/>
      <c r="K182" s="71"/>
      <c r="L182" s="171"/>
      <c r="M182" s="71"/>
      <c r="N182" s="72"/>
      <c r="O182" s="73"/>
      <c r="P182" s="212"/>
      <c r="Q182" s="213"/>
      <c r="R182" s="212"/>
      <c r="S182" s="213"/>
    </row>
    <row r="184" spans="2:19" ht="15" customHeight="1" x14ac:dyDescent="0.35">
      <c r="B184" s="75"/>
      <c r="C184" s="76"/>
      <c r="D184" s="76"/>
      <c r="E184" s="76"/>
      <c r="F184" s="76"/>
      <c r="G184" s="76"/>
      <c r="H184" s="77"/>
      <c r="I184" s="77"/>
      <c r="J184" s="77"/>
      <c r="K184" s="77"/>
      <c r="L184" s="77"/>
      <c r="M184" s="77"/>
      <c r="N184" s="77"/>
      <c r="O184" s="77"/>
      <c r="P184" s="76"/>
      <c r="Q184" s="76"/>
    </row>
    <row r="185" spans="2:19" ht="20.25" customHeight="1" thickBot="1" x14ac:dyDescent="0.35">
      <c r="B185" s="230" t="s">
        <v>74</v>
      </c>
      <c r="C185" s="230"/>
    </row>
    <row r="186" spans="2:19" ht="30" customHeight="1" thickBot="1" x14ac:dyDescent="0.4">
      <c r="B186" s="216" t="s">
        <v>47</v>
      </c>
      <c r="C186" s="217"/>
      <c r="D186" s="218"/>
      <c r="E186" s="218"/>
      <c r="F186" s="218"/>
      <c r="G186" s="219"/>
    </row>
    <row r="187" spans="2:19" ht="72.75" customHeight="1" x14ac:dyDescent="0.25">
      <c r="B187" s="61" t="s">
        <v>13</v>
      </c>
      <c r="C187" s="222" t="s">
        <v>48</v>
      </c>
      <c r="D187" s="223"/>
      <c r="E187" s="223"/>
      <c r="F187" s="223"/>
      <c r="G187" s="144" t="s">
        <v>205</v>
      </c>
      <c r="H187" s="144" t="s">
        <v>206</v>
      </c>
      <c r="I187" s="144" t="s">
        <v>207</v>
      </c>
      <c r="J187" s="144" t="s">
        <v>226</v>
      </c>
    </row>
    <row r="188" spans="2:19" ht="24.75" customHeight="1" x14ac:dyDescent="0.35">
      <c r="B188" s="54" t="s">
        <v>117</v>
      </c>
      <c r="C188" s="268" t="s">
        <v>247</v>
      </c>
      <c r="D188" s="268"/>
      <c r="E188" s="268"/>
      <c r="F188" s="268"/>
      <c r="G188" s="169">
        <f>'Wniosek o dotację'!G434</f>
        <v>0</v>
      </c>
      <c r="H188" s="154"/>
      <c r="I188" s="127">
        <f>H188</f>
        <v>0</v>
      </c>
      <c r="J188" s="127">
        <f>I188*'do aut wyliczen'!G7</f>
        <v>0</v>
      </c>
    </row>
    <row r="189" spans="2:19" ht="21" x14ac:dyDescent="0.35">
      <c r="B189" s="54" t="s">
        <v>118</v>
      </c>
      <c r="C189" s="268" t="s">
        <v>248</v>
      </c>
      <c r="D189" s="268"/>
      <c r="E189" s="268"/>
      <c r="F189" s="268"/>
      <c r="G189" s="169">
        <f>'Wniosek o dotację'!G435</f>
        <v>0</v>
      </c>
      <c r="H189" s="154"/>
      <c r="I189" s="127">
        <f t="shared" ref="I189:I192" si="17">H189</f>
        <v>0</v>
      </c>
      <c r="J189" s="127">
        <f>I189*'do aut wyliczen'!G7</f>
        <v>0</v>
      </c>
    </row>
    <row r="190" spans="2:19" ht="21" x14ac:dyDescent="0.35">
      <c r="B190" s="54" t="s">
        <v>119</v>
      </c>
      <c r="C190" s="268" t="s">
        <v>249</v>
      </c>
      <c r="D190" s="268"/>
      <c r="E190" s="268"/>
      <c r="F190" s="268"/>
      <c r="G190" s="169">
        <f>'Wniosek o dotację'!G436</f>
        <v>0</v>
      </c>
      <c r="H190" s="154"/>
      <c r="I190" s="127">
        <f t="shared" si="17"/>
        <v>0</v>
      </c>
      <c r="J190" s="127">
        <f>I190*'do aut wyliczen'!G7</f>
        <v>0</v>
      </c>
    </row>
    <row r="191" spans="2:19" ht="21" x14ac:dyDescent="0.35">
      <c r="B191" s="54" t="s">
        <v>120</v>
      </c>
      <c r="C191" s="193" t="s">
        <v>250</v>
      </c>
      <c r="D191" s="225"/>
      <c r="E191" s="225"/>
      <c r="F191" s="194"/>
      <c r="G191" s="169">
        <f>'Wniosek o dotację'!G437</f>
        <v>0</v>
      </c>
      <c r="H191" s="154"/>
      <c r="I191" s="127">
        <f t="shared" si="17"/>
        <v>0</v>
      </c>
      <c r="J191" s="127">
        <f>I191*'do aut wyliczen'!G7</f>
        <v>0</v>
      </c>
    </row>
    <row r="192" spans="2:19" ht="21" x14ac:dyDescent="0.35">
      <c r="B192" s="54" t="s">
        <v>121</v>
      </c>
      <c r="C192" s="193" t="s">
        <v>251</v>
      </c>
      <c r="D192" s="225"/>
      <c r="E192" s="225"/>
      <c r="F192" s="194"/>
      <c r="G192" s="169">
        <f>'Wniosek o dotację'!G438</f>
        <v>0</v>
      </c>
      <c r="H192" s="154"/>
      <c r="I192" s="127">
        <f t="shared" si="17"/>
        <v>0</v>
      </c>
      <c r="J192" s="127">
        <f>I192*'do aut wyliczen'!G7</f>
        <v>0</v>
      </c>
    </row>
    <row r="193" spans="2:12" ht="21" x14ac:dyDescent="0.25">
      <c r="F193" s="79" t="s">
        <v>32</v>
      </c>
      <c r="G193" s="128">
        <f>SUM(G188:G192)</f>
        <v>0</v>
      </c>
      <c r="H193" s="128">
        <f>SUM(H188:H192)</f>
        <v>0</v>
      </c>
      <c r="I193" s="128">
        <f>SUM(I188:I192)</f>
        <v>0</v>
      </c>
    </row>
    <row r="195" spans="2:12" ht="18" customHeight="1" thickBot="1" x14ac:dyDescent="0.35">
      <c r="B195" s="230" t="s">
        <v>132</v>
      </c>
      <c r="C195" s="230"/>
    </row>
    <row r="196" spans="2:12" ht="21.75" thickBot="1" x14ac:dyDescent="0.4">
      <c r="B196" s="216" t="s">
        <v>256</v>
      </c>
      <c r="C196" s="217"/>
      <c r="D196" s="218"/>
      <c r="E196" s="218"/>
      <c r="F196" s="218"/>
      <c r="G196" s="219"/>
    </row>
    <row r="197" spans="2:12" ht="84.75" customHeight="1" x14ac:dyDescent="0.25">
      <c r="B197" s="61" t="s">
        <v>13</v>
      </c>
      <c r="C197" s="440" t="s">
        <v>46</v>
      </c>
      <c r="D197" s="441"/>
      <c r="E197" s="441"/>
      <c r="F197" s="441"/>
      <c r="G197" s="442"/>
      <c r="H197" s="151" t="s">
        <v>205</v>
      </c>
      <c r="I197" s="151" t="s">
        <v>208</v>
      </c>
      <c r="J197" s="151" t="s">
        <v>227</v>
      </c>
      <c r="K197" s="151" t="s">
        <v>226</v>
      </c>
      <c r="L197" s="155"/>
    </row>
    <row r="198" spans="2:12" ht="21" x14ac:dyDescent="0.35">
      <c r="B198" s="54" t="s">
        <v>5</v>
      </c>
      <c r="C198" s="189" t="s">
        <v>240</v>
      </c>
      <c r="D198" s="190"/>
      <c r="E198" s="190"/>
      <c r="F198" s="190"/>
      <c r="G198" s="191"/>
      <c r="H198" s="129">
        <f>'Wniosek o dotację'!H444</f>
        <v>0</v>
      </c>
      <c r="I198" s="67"/>
      <c r="J198" s="129">
        <f>I198</f>
        <v>0</v>
      </c>
      <c r="K198" s="129">
        <f>J198*'do aut wyliczen'!$G$12</f>
        <v>0</v>
      </c>
      <c r="L198" s="156"/>
    </row>
    <row r="199" spans="2:12" ht="21" x14ac:dyDescent="0.35">
      <c r="B199" s="54" t="s">
        <v>6</v>
      </c>
      <c r="C199" s="189" t="s">
        <v>286</v>
      </c>
      <c r="D199" s="190"/>
      <c r="E199" s="190"/>
      <c r="F199" s="190"/>
      <c r="G199" s="191"/>
      <c r="H199" s="129">
        <f>'Wniosek o dotację'!H445</f>
        <v>0</v>
      </c>
      <c r="I199" s="67"/>
      <c r="J199" s="129">
        <f t="shared" ref="J199:J201" si="18">I199</f>
        <v>0</v>
      </c>
      <c r="K199" s="129">
        <f>J199*'do aut wyliczen'!$G$13</f>
        <v>0</v>
      </c>
      <c r="L199" s="156"/>
    </row>
    <row r="200" spans="2:12" ht="21" x14ac:dyDescent="0.35">
      <c r="B200" s="54" t="s">
        <v>9</v>
      </c>
      <c r="C200" s="189" t="s">
        <v>285</v>
      </c>
      <c r="D200" s="190"/>
      <c r="E200" s="190"/>
      <c r="F200" s="190"/>
      <c r="G200" s="191"/>
      <c r="H200" s="129">
        <f>'Wniosek o dotację'!H446</f>
        <v>0</v>
      </c>
      <c r="I200" s="67"/>
      <c r="J200" s="129">
        <f t="shared" si="18"/>
        <v>0</v>
      </c>
      <c r="K200" s="129">
        <f>J200*'do aut wyliczen'!$G$14</f>
        <v>0</v>
      </c>
      <c r="L200" s="156"/>
    </row>
    <row r="201" spans="2:12" ht="21" x14ac:dyDescent="0.35">
      <c r="B201" s="54" t="s">
        <v>10</v>
      </c>
      <c r="C201" s="189" t="s">
        <v>145</v>
      </c>
      <c r="D201" s="190"/>
      <c r="E201" s="190"/>
      <c r="F201" s="190"/>
      <c r="G201" s="191"/>
      <c r="H201" s="129">
        <f>'Wniosek o dotację'!H447</f>
        <v>0</v>
      </c>
      <c r="I201" s="67"/>
      <c r="J201" s="129">
        <f t="shared" si="18"/>
        <v>0</v>
      </c>
      <c r="K201" s="129">
        <v>0</v>
      </c>
      <c r="L201" s="156"/>
    </row>
    <row r="202" spans="2:12" ht="21" x14ac:dyDescent="0.25">
      <c r="G202" s="79" t="s">
        <v>32</v>
      </c>
      <c r="H202" s="130">
        <f>SUM(H198:H201)</f>
        <v>0</v>
      </c>
      <c r="I202" s="130">
        <f>SUM(I198:I201)</f>
        <v>0</v>
      </c>
      <c r="J202" s="130">
        <f>SUM(J198:J201)</f>
        <v>0</v>
      </c>
      <c r="K202" s="130">
        <f>SUM(K198:K201)</f>
        <v>0</v>
      </c>
      <c r="L202" s="81"/>
    </row>
    <row r="204" spans="2:12" ht="19.5" thickBot="1" x14ac:dyDescent="0.35">
      <c r="B204" s="230" t="s">
        <v>131</v>
      </c>
      <c r="C204" s="230"/>
    </row>
    <row r="205" spans="2:12" ht="21.75" thickBot="1" x14ac:dyDescent="0.4">
      <c r="B205" s="216" t="s">
        <v>262</v>
      </c>
      <c r="C205" s="217"/>
      <c r="D205" s="218"/>
      <c r="E205" s="218"/>
      <c r="F205" s="218"/>
      <c r="G205" s="219"/>
    </row>
    <row r="206" spans="2:12" ht="78.75" x14ac:dyDescent="0.25">
      <c r="B206" s="61" t="s">
        <v>13</v>
      </c>
      <c r="C206" s="440" t="s">
        <v>46</v>
      </c>
      <c r="D206" s="441"/>
      <c r="E206" s="441"/>
      <c r="F206" s="441"/>
      <c r="G206" s="442"/>
      <c r="H206" s="151" t="s">
        <v>205</v>
      </c>
      <c r="I206" s="151" t="s">
        <v>208</v>
      </c>
      <c r="J206" s="151" t="s">
        <v>227</v>
      </c>
      <c r="K206" s="151" t="s">
        <v>226</v>
      </c>
      <c r="L206" s="155"/>
    </row>
    <row r="207" spans="2:12" ht="21" x14ac:dyDescent="0.35">
      <c r="B207" s="54" t="s">
        <v>5</v>
      </c>
      <c r="C207" s="189" t="s">
        <v>240</v>
      </c>
      <c r="D207" s="190"/>
      <c r="E207" s="190"/>
      <c r="F207" s="190"/>
      <c r="G207" s="191"/>
      <c r="H207" s="129">
        <f>'Wniosek o dotację'!H453</f>
        <v>0</v>
      </c>
      <c r="I207" s="67"/>
      <c r="J207" s="129">
        <f>I207</f>
        <v>0</v>
      </c>
      <c r="K207" s="129">
        <f>J207*'do aut wyliczen'!$G$12</f>
        <v>0</v>
      </c>
      <c r="L207" s="156"/>
    </row>
    <row r="208" spans="2:12" ht="21" x14ac:dyDescent="0.35">
      <c r="B208" s="54" t="s">
        <v>6</v>
      </c>
      <c r="C208" s="189" t="s">
        <v>286</v>
      </c>
      <c r="D208" s="190"/>
      <c r="E208" s="190"/>
      <c r="F208" s="190"/>
      <c r="G208" s="191"/>
      <c r="H208" s="129">
        <f>'Wniosek o dotację'!H454</f>
        <v>0</v>
      </c>
      <c r="I208" s="67"/>
      <c r="J208" s="129">
        <f t="shared" ref="J208:J210" si="19">I208</f>
        <v>0</v>
      </c>
      <c r="K208" s="129">
        <f>J208*'do aut wyliczen'!$G$13</f>
        <v>0</v>
      </c>
      <c r="L208" s="156"/>
    </row>
    <row r="209" spans="2:12" ht="21" x14ac:dyDescent="0.35">
      <c r="B209" s="54" t="s">
        <v>9</v>
      </c>
      <c r="C209" s="189" t="s">
        <v>285</v>
      </c>
      <c r="D209" s="190"/>
      <c r="E209" s="190"/>
      <c r="F209" s="190"/>
      <c r="G209" s="191"/>
      <c r="H209" s="129">
        <f>'Wniosek o dotację'!H455</f>
        <v>0</v>
      </c>
      <c r="I209" s="67"/>
      <c r="J209" s="129">
        <f t="shared" ref="J209" si="20">I209</f>
        <v>0</v>
      </c>
      <c r="K209" s="129">
        <f>J209*'do aut wyliczen'!$G$14</f>
        <v>0</v>
      </c>
      <c r="L209" s="156"/>
    </row>
    <row r="210" spans="2:12" ht="21" x14ac:dyDescent="0.35">
      <c r="B210" s="54" t="s">
        <v>10</v>
      </c>
      <c r="C210" s="189" t="s">
        <v>145</v>
      </c>
      <c r="D210" s="190"/>
      <c r="E210" s="190"/>
      <c r="F210" s="190"/>
      <c r="G210" s="191"/>
      <c r="H210" s="129">
        <f>'Wniosek o dotację'!H456</f>
        <v>0</v>
      </c>
      <c r="I210" s="67"/>
      <c r="J210" s="129">
        <f t="shared" si="19"/>
        <v>0</v>
      </c>
      <c r="K210" s="129">
        <v>0</v>
      </c>
      <c r="L210" s="156"/>
    </row>
    <row r="211" spans="2:12" ht="21" x14ac:dyDescent="0.25">
      <c r="G211" s="79" t="s">
        <v>32</v>
      </c>
      <c r="H211" s="130">
        <f>SUM(H207:H210)</f>
        <v>0</v>
      </c>
      <c r="I211" s="130">
        <f>SUM(I207:I210)</f>
        <v>0</v>
      </c>
      <c r="J211" s="130">
        <f>SUM(J207:J210)</f>
        <v>0</v>
      </c>
      <c r="K211" s="130">
        <f>SUM(K207:K210)</f>
        <v>0</v>
      </c>
      <c r="L211" s="81"/>
    </row>
    <row r="213" spans="2:12" ht="19.5" thickBot="1" x14ac:dyDescent="0.35">
      <c r="B213" s="250" t="s">
        <v>130</v>
      </c>
      <c r="C213" s="252"/>
    </row>
    <row r="214" spans="2:12" ht="21.75" thickBot="1" x14ac:dyDescent="0.4">
      <c r="B214" s="216" t="s">
        <v>267</v>
      </c>
      <c r="C214" s="217"/>
      <c r="D214" s="218"/>
      <c r="E214" s="218"/>
      <c r="F214" s="218"/>
      <c r="G214" s="219"/>
    </row>
    <row r="215" spans="2:12" ht="78.75" x14ac:dyDescent="0.25">
      <c r="B215" s="61" t="s">
        <v>13</v>
      </c>
      <c r="C215" s="440" t="s">
        <v>46</v>
      </c>
      <c r="D215" s="441"/>
      <c r="E215" s="441"/>
      <c r="F215" s="441"/>
      <c r="G215" s="442"/>
      <c r="H215" s="151" t="s">
        <v>205</v>
      </c>
      <c r="I215" s="151" t="s">
        <v>208</v>
      </c>
      <c r="J215" s="151" t="s">
        <v>227</v>
      </c>
      <c r="K215" s="151" t="s">
        <v>226</v>
      </c>
      <c r="L215" s="155"/>
    </row>
    <row r="216" spans="2:12" ht="21" x14ac:dyDescent="0.35">
      <c r="B216" s="54" t="s">
        <v>5</v>
      </c>
      <c r="C216" s="189" t="s">
        <v>240</v>
      </c>
      <c r="D216" s="190"/>
      <c r="E216" s="190"/>
      <c r="F216" s="190"/>
      <c r="G216" s="191"/>
      <c r="H216" s="129">
        <f>'Wniosek o dotację'!H462</f>
        <v>0</v>
      </c>
      <c r="I216" s="67"/>
      <c r="J216" s="129">
        <f>I216</f>
        <v>0</v>
      </c>
      <c r="K216" s="129">
        <f>J216*'do aut wyliczen'!$G$12</f>
        <v>0</v>
      </c>
      <c r="L216" s="156"/>
    </row>
    <row r="217" spans="2:12" ht="21" x14ac:dyDescent="0.35">
      <c r="B217" s="54" t="s">
        <v>6</v>
      </c>
      <c r="C217" s="189" t="s">
        <v>286</v>
      </c>
      <c r="D217" s="190"/>
      <c r="E217" s="190"/>
      <c r="F217" s="190"/>
      <c r="G217" s="191"/>
      <c r="H217" s="129">
        <f>'Wniosek o dotację'!H463</f>
        <v>0</v>
      </c>
      <c r="I217" s="67"/>
      <c r="J217" s="129">
        <f t="shared" ref="J217:J219" si="21">I217</f>
        <v>0</v>
      </c>
      <c r="K217" s="129">
        <f>J217*'do aut wyliczen'!$G$13</f>
        <v>0</v>
      </c>
      <c r="L217" s="156"/>
    </row>
    <row r="218" spans="2:12" ht="21" x14ac:dyDescent="0.35">
      <c r="B218" s="54" t="s">
        <v>9</v>
      </c>
      <c r="C218" s="189" t="s">
        <v>285</v>
      </c>
      <c r="D218" s="190"/>
      <c r="E218" s="190"/>
      <c r="F218" s="190"/>
      <c r="G218" s="191"/>
      <c r="H218" s="129">
        <f>'Wniosek o dotację'!H464</f>
        <v>0</v>
      </c>
      <c r="I218" s="67"/>
      <c r="J218" s="129">
        <f t="shared" si="21"/>
        <v>0</v>
      </c>
      <c r="K218" s="129">
        <f>J218*'do aut wyliczen'!$G$14</f>
        <v>0</v>
      </c>
      <c r="L218" s="156"/>
    </row>
    <row r="219" spans="2:12" ht="21" x14ac:dyDescent="0.35">
      <c r="B219" s="54" t="s">
        <v>10</v>
      </c>
      <c r="C219" s="189" t="s">
        <v>145</v>
      </c>
      <c r="D219" s="190"/>
      <c r="E219" s="190"/>
      <c r="F219" s="190"/>
      <c r="G219" s="191"/>
      <c r="H219" s="129">
        <f>'Wniosek o dotację'!H465</f>
        <v>0</v>
      </c>
      <c r="I219" s="67"/>
      <c r="J219" s="129">
        <f t="shared" si="21"/>
        <v>0</v>
      </c>
      <c r="K219" s="129">
        <v>0</v>
      </c>
      <c r="L219" s="156"/>
    </row>
    <row r="220" spans="2:12" ht="21" x14ac:dyDescent="0.25">
      <c r="G220" s="79" t="s">
        <v>32</v>
      </c>
      <c r="H220" s="130">
        <f>SUM(H216:H219)</f>
        <v>0</v>
      </c>
      <c r="I220" s="130">
        <f>SUM(I216:I219)</f>
        <v>0</v>
      </c>
      <c r="J220" s="130">
        <f>SUM(J216:J219)</f>
        <v>0</v>
      </c>
      <c r="K220" s="130">
        <f>SUM(K216:K219)</f>
        <v>0</v>
      </c>
      <c r="L220" s="81"/>
    </row>
    <row r="221" spans="2:12" ht="21" x14ac:dyDescent="0.25">
      <c r="G221" s="81"/>
      <c r="H221" s="81"/>
      <c r="I221" s="81"/>
      <c r="J221" s="81"/>
      <c r="K221" s="81"/>
      <c r="L221" s="81"/>
    </row>
    <row r="222" spans="2:12" ht="19.5" thickBot="1" x14ac:dyDescent="0.35">
      <c r="B222" s="230" t="s">
        <v>129</v>
      </c>
      <c r="C222" s="230"/>
    </row>
    <row r="223" spans="2:12" ht="21.75" thickBot="1" x14ac:dyDescent="0.4">
      <c r="B223" s="216" t="s">
        <v>272</v>
      </c>
      <c r="C223" s="217"/>
      <c r="D223" s="218"/>
      <c r="E223" s="218"/>
      <c r="F223" s="218"/>
      <c r="G223" s="219"/>
    </row>
    <row r="224" spans="2:12" ht="78.75" x14ac:dyDescent="0.25">
      <c r="B224" s="61" t="s">
        <v>13</v>
      </c>
      <c r="C224" s="440" t="s">
        <v>46</v>
      </c>
      <c r="D224" s="441"/>
      <c r="E224" s="441"/>
      <c r="F224" s="441"/>
      <c r="G224" s="442"/>
      <c r="H224" s="151" t="s">
        <v>205</v>
      </c>
      <c r="I224" s="151" t="s">
        <v>208</v>
      </c>
      <c r="J224" s="151" t="s">
        <v>227</v>
      </c>
      <c r="K224" s="151" t="s">
        <v>226</v>
      </c>
      <c r="L224" s="155"/>
    </row>
    <row r="225" spans="2:12" ht="21" x14ac:dyDescent="0.35">
      <c r="B225" s="54" t="s">
        <v>5</v>
      </c>
      <c r="C225" s="189" t="s">
        <v>240</v>
      </c>
      <c r="D225" s="190"/>
      <c r="E225" s="190"/>
      <c r="F225" s="190"/>
      <c r="G225" s="191"/>
      <c r="H225" s="129">
        <f>'Wniosek o dotację'!H471</f>
        <v>0</v>
      </c>
      <c r="I225" s="67"/>
      <c r="J225" s="129">
        <f>I225</f>
        <v>0</v>
      </c>
      <c r="K225" s="129">
        <f>J225*'do aut wyliczen'!$G$12</f>
        <v>0</v>
      </c>
      <c r="L225" s="156"/>
    </row>
    <row r="226" spans="2:12" ht="21" x14ac:dyDescent="0.35">
      <c r="B226" s="54" t="s">
        <v>6</v>
      </c>
      <c r="C226" s="189" t="s">
        <v>286</v>
      </c>
      <c r="D226" s="190"/>
      <c r="E226" s="190"/>
      <c r="F226" s="190"/>
      <c r="G226" s="191"/>
      <c r="H226" s="129">
        <f>'Wniosek o dotację'!H472</f>
        <v>0</v>
      </c>
      <c r="I226" s="67"/>
      <c r="J226" s="129">
        <f t="shared" ref="J226:J228" si="22">I226</f>
        <v>0</v>
      </c>
      <c r="K226" s="129">
        <f>J226*'do aut wyliczen'!$G$13</f>
        <v>0</v>
      </c>
      <c r="L226" s="156"/>
    </row>
    <row r="227" spans="2:12" ht="21" x14ac:dyDescent="0.35">
      <c r="B227" s="54" t="s">
        <v>9</v>
      </c>
      <c r="C227" s="189" t="s">
        <v>285</v>
      </c>
      <c r="D227" s="190"/>
      <c r="E227" s="190"/>
      <c r="F227" s="190"/>
      <c r="G227" s="191"/>
      <c r="H227" s="129">
        <f>'Wniosek o dotację'!H473</f>
        <v>0</v>
      </c>
      <c r="I227" s="67"/>
      <c r="J227" s="129">
        <f t="shared" si="22"/>
        <v>0</v>
      </c>
      <c r="K227" s="129">
        <f>J227*'do aut wyliczen'!$G$14</f>
        <v>0</v>
      </c>
      <c r="L227" s="156"/>
    </row>
    <row r="228" spans="2:12" ht="21" x14ac:dyDescent="0.35">
      <c r="B228" s="54" t="s">
        <v>10</v>
      </c>
      <c r="C228" s="189" t="s">
        <v>145</v>
      </c>
      <c r="D228" s="190"/>
      <c r="E228" s="190"/>
      <c r="F228" s="190"/>
      <c r="G228" s="191"/>
      <c r="H228" s="129">
        <f>'Wniosek o dotację'!H474</f>
        <v>0</v>
      </c>
      <c r="I228" s="67"/>
      <c r="J228" s="129">
        <f t="shared" si="22"/>
        <v>0</v>
      </c>
      <c r="K228" s="129">
        <v>0</v>
      </c>
      <c r="L228" s="156"/>
    </row>
    <row r="229" spans="2:12" ht="21" x14ac:dyDescent="0.25">
      <c r="G229" s="79" t="s">
        <v>32</v>
      </c>
      <c r="H229" s="130">
        <f>SUM(H225:H228)</f>
        <v>0</v>
      </c>
      <c r="I229" s="130">
        <f>SUM(I225:I228)</f>
        <v>0</v>
      </c>
      <c r="J229" s="130">
        <f>SUM(J225:J228)</f>
        <v>0</v>
      </c>
      <c r="K229" s="130">
        <f>SUM(K225:K228)</f>
        <v>0</v>
      </c>
      <c r="L229" s="81"/>
    </row>
    <row r="230" spans="2:12" ht="21" x14ac:dyDescent="0.25">
      <c r="G230" s="81"/>
      <c r="H230" s="81"/>
      <c r="I230" s="81"/>
      <c r="J230" s="81"/>
      <c r="K230" s="81"/>
      <c r="L230" s="81"/>
    </row>
    <row r="231" spans="2:12" ht="19.5" thickBot="1" x14ac:dyDescent="0.35">
      <c r="B231" s="230" t="s">
        <v>128</v>
      </c>
      <c r="C231" s="230"/>
    </row>
    <row r="232" spans="2:12" ht="21.75" thickBot="1" x14ac:dyDescent="0.4">
      <c r="B232" s="216" t="s">
        <v>275</v>
      </c>
      <c r="C232" s="217"/>
      <c r="D232" s="218"/>
      <c r="E232" s="218"/>
      <c r="F232" s="218"/>
      <c r="G232" s="219"/>
    </row>
    <row r="233" spans="2:12" ht="78.75" x14ac:dyDescent="0.25">
      <c r="B233" s="61" t="s">
        <v>13</v>
      </c>
      <c r="C233" s="440" t="s">
        <v>46</v>
      </c>
      <c r="D233" s="441"/>
      <c r="E233" s="441"/>
      <c r="F233" s="441"/>
      <c r="G233" s="442"/>
      <c r="H233" s="151" t="s">
        <v>205</v>
      </c>
      <c r="I233" s="151" t="s">
        <v>208</v>
      </c>
      <c r="J233" s="151" t="s">
        <v>227</v>
      </c>
      <c r="K233" s="151" t="s">
        <v>226</v>
      </c>
      <c r="L233" s="155"/>
    </row>
    <row r="234" spans="2:12" ht="21" x14ac:dyDescent="0.35">
      <c r="B234" s="54" t="s">
        <v>5</v>
      </c>
      <c r="C234" s="189" t="s">
        <v>240</v>
      </c>
      <c r="D234" s="190"/>
      <c r="E234" s="190"/>
      <c r="F234" s="190"/>
      <c r="G234" s="191"/>
      <c r="H234" s="129">
        <f>'Wniosek o dotację'!H480</f>
        <v>0</v>
      </c>
      <c r="I234" s="67"/>
      <c r="J234" s="129">
        <f>I234</f>
        <v>0</v>
      </c>
      <c r="K234" s="129">
        <f>J234*'do aut wyliczen'!$G$12</f>
        <v>0</v>
      </c>
      <c r="L234" s="156"/>
    </row>
    <row r="235" spans="2:12" ht="21" x14ac:dyDescent="0.35">
      <c r="B235" s="54" t="s">
        <v>6</v>
      </c>
      <c r="C235" s="189" t="s">
        <v>286</v>
      </c>
      <c r="D235" s="190"/>
      <c r="E235" s="190"/>
      <c r="F235" s="190"/>
      <c r="G235" s="191"/>
      <c r="H235" s="129">
        <f>'Wniosek o dotację'!H481</f>
        <v>0</v>
      </c>
      <c r="I235" s="67"/>
      <c r="J235" s="129">
        <f t="shared" ref="J235:J237" si="23">I235</f>
        <v>0</v>
      </c>
      <c r="K235" s="129">
        <f>J235*'do aut wyliczen'!$G$13</f>
        <v>0</v>
      </c>
      <c r="L235" s="156"/>
    </row>
    <row r="236" spans="2:12" ht="21" x14ac:dyDescent="0.35">
      <c r="B236" s="54" t="s">
        <v>9</v>
      </c>
      <c r="C236" s="189" t="s">
        <v>285</v>
      </c>
      <c r="D236" s="190"/>
      <c r="E236" s="190"/>
      <c r="F236" s="190"/>
      <c r="G236" s="191"/>
      <c r="H236" s="129">
        <f>'Wniosek o dotację'!H482</f>
        <v>0</v>
      </c>
      <c r="I236" s="67"/>
      <c r="J236" s="129">
        <f t="shared" si="23"/>
        <v>0</v>
      </c>
      <c r="K236" s="129">
        <f>J236*'do aut wyliczen'!$G$14</f>
        <v>0</v>
      </c>
      <c r="L236" s="156"/>
    </row>
    <row r="237" spans="2:12" ht="21" x14ac:dyDescent="0.35">
      <c r="B237" s="54" t="s">
        <v>10</v>
      </c>
      <c r="C237" s="189" t="s">
        <v>145</v>
      </c>
      <c r="D237" s="190"/>
      <c r="E237" s="190"/>
      <c r="F237" s="190"/>
      <c r="G237" s="191"/>
      <c r="H237" s="129">
        <f>'Wniosek o dotację'!H483</f>
        <v>0</v>
      </c>
      <c r="I237" s="67"/>
      <c r="J237" s="129">
        <f t="shared" si="23"/>
        <v>0</v>
      </c>
      <c r="K237" s="129">
        <v>0</v>
      </c>
      <c r="L237" s="156"/>
    </row>
    <row r="238" spans="2:12" ht="21" x14ac:dyDescent="0.25">
      <c r="G238" s="79" t="s">
        <v>32</v>
      </c>
      <c r="H238" s="130">
        <f>SUM(H234:H237)</f>
        <v>0</v>
      </c>
      <c r="I238" s="130">
        <f>SUM(I234:I237)</f>
        <v>0</v>
      </c>
      <c r="J238" s="130">
        <f>SUM(J234:J237)</f>
        <v>0</v>
      </c>
      <c r="K238" s="130">
        <f>SUM(K234:K237)</f>
        <v>0</v>
      </c>
      <c r="L238" s="81"/>
    </row>
    <row r="241" spans="1:13" ht="19.5" thickBot="1" x14ac:dyDescent="0.35">
      <c r="B241" s="269" t="s">
        <v>127</v>
      </c>
      <c r="C241" s="269"/>
    </row>
    <row r="242" spans="1:13" ht="28.5" customHeight="1" thickBot="1" x14ac:dyDescent="0.3">
      <c r="B242" s="253" t="s">
        <v>49</v>
      </c>
      <c r="C242" s="254"/>
      <c r="D242" s="254"/>
      <c r="E242" s="254"/>
      <c r="F242" s="254"/>
      <c r="G242" s="255"/>
    </row>
    <row r="243" spans="1:13" ht="36.75" customHeight="1" x14ac:dyDescent="0.25">
      <c r="B243" s="150" t="s">
        <v>13</v>
      </c>
      <c r="C243" s="440" t="s">
        <v>234</v>
      </c>
      <c r="D243" s="441"/>
      <c r="E243" s="441"/>
      <c r="F243" s="441"/>
      <c r="G243" s="442"/>
      <c r="H243" s="449" t="s">
        <v>198</v>
      </c>
      <c r="I243" s="449"/>
      <c r="J243" s="449" t="s">
        <v>212</v>
      </c>
      <c r="K243" s="449"/>
      <c r="L243" s="449" t="s">
        <v>213</v>
      </c>
      <c r="M243" s="449"/>
    </row>
    <row r="244" spans="1:13" ht="21" x14ac:dyDescent="0.35">
      <c r="B244" s="54" t="s">
        <v>5</v>
      </c>
      <c r="C244" s="189">
        <f>'Wniosek o dotację'!C490:G490</f>
        <v>0</v>
      </c>
      <c r="D244" s="190"/>
      <c r="E244" s="190"/>
      <c r="F244" s="190"/>
      <c r="G244" s="191"/>
      <c r="H244" s="482">
        <f>'Wniosek o dotację'!H490:I490</f>
        <v>0</v>
      </c>
      <c r="I244" s="482"/>
      <c r="J244" s="268"/>
      <c r="K244" s="268"/>
      <c r="L244" s="448"/>
      <c r="M244" s="448"/>
    </row>
    <row r="245" spans="1:13" ht="21" x14ac:dyDescent="0.35">
      <c r="B245" s="54" t="s">
        <v>6</v>
      </c>
      <c r="C245" s="189">
        <f>'Wniosek o dotację'!C491:G491</f>
        <v>0</v>
      </c>
      <c r="D245" s="190"/>
      <c r="E245" s="190"/>
      <c r="F245" s="190"/>
      <c r="G245" s="191"/>
      <c r="H245" s="482">
        <f>'Wniosek o dotację'!H491:I491</f>
        <v>0</v>
      </c>
      <c r="I245" s="482"/>
      <c r="J245" s="268"/>
      <c r="K245" s="268"/>
      <c r="L245" s="448"/>
      <c r="M245" s="448"/>
    </row>
    <row r="246" spans="1:13" ht="21" x14ac:dyDescent="0.35">
      <c r="B246" s="54" t="s">
        <v>9</v>
      </c>
      <c r="C246" s="189">
        <f>'Wniosek o dotację'!C492:G492</f>
        <v>0</v>
      </c>
      <c r="D246" s="190"/>
      <c r="E246" s="190"/>
      <c r="F246" s="190"/>
      <c r="G246" s="191"/>
      <c r="H246" s="482">
        <f>'Wniosek o dotację'!H492:I492</f>
        <v>0</v>
      </c>
      <c r="I246" s="482"/>
      <c r="J246" s="268"/>
      <c r="K246" s="268"/>
      <c r="L246" s="448"/>
      <c r="M246" s="448"/>
    </row>
    <row r="247" spans="1:13" ht="21" x14ac:dyDescent="0.35">
      <c r="B247" s="54" t="s">
        <v>10</v>
      </c>
      <c r="C247" s="189">
        <f>'Wniosek o dotację'!C493:G493</f>
        <v>0</v>
      </c>
      <c r="D247" s="190"/>
      <c r="E247" s="190"/>
      <c r="F247" s="190"/>
      <c r="G247" s="191"/>
      <c r="H247" s="482">
        <f>'Wniosek o dotację'!H493:I493</f>
        <v>0</v>
      </c>
      <c r="I247" s="482"/>
      <c r="J247" s="268"/>
      <c r="K247" s="268"/>
      <c r="L247" s="448"/>
      <c r="M247" s="448"/>
    </row>
    <row r="248" spans="1:13" ht="21.75" thickBot="1" x14ac:dyDescent="0.4">
      <c r="A248" s="40"/>
      <c r="B248" s="68" t="s">
        <v>11</v>
      </c>
      <c r="C248" s="189">
        <f>'Wniosek o dotację'!C494:G494</f>
        <v>0</v>
      </c>
      <c r="D248" s="190"/>
      <c r="E248" s="190"/>
      <c r="F248" s="190"/>
      <c r="G248" s="191"/>
      <c r="H248" s="482">
        <f>'Wniosek o dotację'!H494:I494</f>
        <v>0</v>
      </c>
      <c r="I248" s="482"/>
      <c r="J248" s="268"/>
      <c r="K248" s="268"/>
      <c r="L248" s="448"/>
      <c r="M248" s="448"/>
    </row>
    <row r="249" spans="1:13" ht="21.75" customHeight="1" thickTop="1" x14ac:dyDescent="0.35">
      <c r="B249" s="69" t="s">
        <v>23</v>
      </c>
      <c r="C249" s="189">
        <f>'Wniosek o dotację'!C495:G495</f>
        <v>0</v>
      </c>
      <c r="D249" s="190"/>
      <c r="E249" s="190"/>
      <c r="F249" s="190"/>
      <c r="G249" s="191"/>
      <c r="H249" s="482">
        <f>'Wniosek o dotację'!H495:I495</f>
        <v>0</v>
      </c>
      <c r="I249" s="482"/>
      <c r="J249" s="268"/>
      <c r="K249" s="268"/>
      <c r="L249" s="448"/>
      <c r="M249" s="448"/>
    </row>
    <row r="250" spans="1:13" ht="21.75" customHeight="1" x14ac:dyDescent="0.35">
      <c r="B250" s="54" t="s">
        <v>25</v>
      </c>
      <c r="C250" s="189">
        <f>'Wniosek o dotację'!C496:G496</f>
        <v>0</v>
      </c>
      <c r="D250" s="190"/>
      <c r="E250" s="190"/>
      <c r="F250" s="190"/>
      <c r="G250" s="191"/>
      <c r="H250" s="482">
        <f>'Wniosek o dotację'!H496:I496</f>
        <v>0</v>
      </c>
      <c r="I250" s="482"/>
      <c r="J250" s="268"/>
      <c r="K250" s="268"/>
      <c r="L250" s="448"/>
      <c r="M250" s="448"/>
    </row>
    <row r="251" spans="1:13" ht="21.75" customHeight="1" x14ac:dyDescent="0.35">
      <c r="B251" s="54" t="s">
        <v>29</v>
      </c>
      <c r="C251" s="189">
        <f>'Wniosek o dotację'!C497:G497</f>
        <v>0</v>
      </c>
      <c r="D251" s="190"/>
      <c r="E251" s="190"/>
      <c r="F251" s="190"/>
      <c r="G251" s="191"/>
      <c r="H251" s="482">
        <f>'Wniosek o dotację'!H497:I497</f>
        <v>0</v>
      </c>
      <c r="I251" s="482"/>
      <c r="J251" s="268"/>
      <c r="K251" s="268"/>
      <c r="L251" s="448"/>
      <c r="M251" s="448"/>
    </row>
    <row r="252" spans="1:13" ht="21.75" customHeight="1" x14ac:dyDescent="0.35">
      <c r="B252" s="54" t="s">
        <v>30</v>
      </c>
      <c r="C252" s="189">
        <f>'Wniosek o dotację'!C498:G498</f>
        <v>0</v>
      </c>
      <c r="D252" s="190"/>
      <c r="E252" s="190"/>
      <c r="F252" s="190"/>
      <c r="G252" s="191"/>
      <c r="H252" s="482">
        <f>'Wniosek o dotację'!H498:I498</f>
        <v>0</v>
      </c>
      <c r="I252" s="482"/>
      <c r="J252" s="268"/>
      <c r="K252" s="268"/>
      <c r="L252" s="448"/>
      <c r="M252" s="448"/>
    </row>
    <row r="253" spans="1:13" ht="21.75" customHeight="1" x14ac:dyDescent="0.35">
      <c r="B253" s="54" t="s">
        <v>31</v>
      </c>
      <c r="C253" s="189">
        <f>'Wniosek o dotację'!C499:G499</f>
        <v>0</v>
      </c>
      <c r="D253" s="190"/>
      <c r="E253" s="190"/>
      <c r="F253" s="190"/>
      <c r="G253" s="191"/>
      <c r="H253" s="482">
        <f>'Wniosek o dotację'!H499:I499</f>
        <v>0</v>
      </c>
      <c r="I253" s="482"/>
      <c r="J253" s="268"/>
      <c r="K253" s="268"/>
      <c r="L253" s="448"/>
      <c r="M253" s="448"/>
    </row>
    <row r="254" spans="1:13" ht="24.75" customHeight="1" x14ac:dyDescent="0.25">
      <c r="B254" s="157" t="s">
        <v>70</v>
      </c>
      <c r="C254" s="484"/>
      <c r="D254" s="485"/>
      <c r="E254" s="485"/>
      <c r="F254" s="485"/>
      <c r="G254" s="486"/>
      <c r="H254" s="483"/>
      <c r="I254" s="483"/>
      <c r="J254" s="452"/>
      <c r="K254" s="452"/>
      <c r="L254" s="453"/>
      <c r="M254" s="453"/>
    </row>
    <row r="255" spans="1:13" ht="15.75" thickBot="1" x14ac:dyDescent="0.3"/>
    <row r="256" spans="1:13" x14ac:dyDescent="0.25">
      <c r="C256" s="300" t="s">
        <v>54</v>
      </c>
      <c r="D256" s="301"/>
      <c r="E256" s="301"/>
      <c r="F256" s="302"/>
    </row>
    <row r="257" spans="1:15" ht="15.75" thickBot="1" x14ac:dyDescent="0.3">
      <c r="C257" s="303"/>
      <c r="D257" s="304"/>
      <c r="E257" s="304"/>
      <c r="F257" s="305"/>
    </row>
    <row r="258" spans="1:15" x14ac:dyDescent="0.25">
      <c r="G258" s="11" t="s">
        <v>56</v>
      </c>
    </row>
    <row r="260" spans="1:15" ht="18.75" x14ac:dyDescent="0.3">
      <c r="B260" s="203" t="s">
        <v>182</v>
      </c>
      <c r="C260" s="204"/>
    </row>
    <row r="261" spans="1:15" ht="31.5" customHeight="1" x14ac:dyDescent="0.35">
      <c r="B261" s="205" t="s">
        <v>257</v>
      </c>
      <c r="C261" s="205"/>
      <c r="D261" s="205"/>
      <c r="E261" s="205"/>
      <c r="F261" s="205"/>
      <c r="G261" s="205"/>
    </row>
    <row r="262" spans="1:15" ht="49.5" customHeight="1" x14ac:dyDescent="0.25">
      <c r="B262" s="45" t="s">
        <v>13</v>
      </c>
      <c r="C262" s="454" t="s">
        <v>53</v>
      </c>
      <c r="D262" s="454"/>
      <c r="E262" s="454"/>
      <c r="F262" s="454"/>
      <c r="G262" s="454"/>
      <c r="H262" s="151" t="s">
        <v>210</v>
      </c>
      <c r="I262" s="158" t="s">
        <v>209</v>
      </c>
      <c r="J262" s="449" t="s">
        <v>212</v>
      </c>
      <c r="K262" s="449"/>
      <c r="L262" s="443" t="s">
        <v>288</v>
      </c>
      <c r="M262" s="444"/>
      <c r="N262" s="449" t="s">
        <v>213</v>
      </c>
      <c r="O262" s="449"/>
    </row>
    <row r="263" spans="1:15" ht="21" x14ac:dyDescent="0.35">
      <c r="B263" s="54" t="s">
        <v>5</v>
      </c>
      <c r="C263" s="189">
        <f>'Wniosek o dotację'!C509:G509</f>
        <v>0</v>
      </c>
      <c r="D263" s="190"/>
      <c r="E263" s="190"/>
      <c r="F263" s="190"/>
      <c r="G263" s="191"/>
      <c r="H263" s="67"/>
      <c r="I263" s="159"/>
      <c r="J263" s="268"/>
      <c r="K263" s="268"/>
      <c r="L263" s="438"/>
      <c r="M263" s="439"/>
      <c r="N263" s="448"/>
      <c r="O263" s="448"/>
    </row>
    <row r="264" spans="1:15" ht="21" x14ac:dyDescent="0.35">
      <c r="B264" s="54" t="s">
        <v>6</v>
      </c>
      <c r="C264" s="189">
        <f>'Wniosek o dotację'!C510:G510</f>
        <v>0</v>
      </c>
      <c r="D264" s="190"/>
      <c r="E264" s="190"/>
      <c r="F264" s="190"/>
      <c r="G264" s="191"/>
      <c r="H264" s="67"/>
      <c r="I264" s="159"/>
      <c r="J264" s="268"/>
      <c r="K264" s="268"/>
      <c r="L264" s="438"/>
      <c r="M264" s="439"/>
      <c r="N264" s="448"/>
      <c r="O264" s="448"/>
    </row>
    <row r="265" spans="1:15" ht="21" x14ac:dyDescent="0.35">
      <c r="B265" s="54" t="s">
        <v>9</v>
      </c>
      <c r="C265" s="189">
        <f>'Wniosek o dotację'!C511:G511</f>
        <v>0</v>
      </c>
      <c r="D265" s="190"/>
      <c r="E265" s="190"/>
      <c r="F265" s="190"/>
      <c r="G265" s="191"/>
      <c r="H265" s="67"/>
      <c r="I265" s="159"/>
      <c r="J265" s="268"/>
      <c r="K265" s="268"/>
      <c r="L265" s="438"/>
      <c r="M265" s="439"/>
      <c r="N265" s="448"/>
      <c r="O265" s="448"/>
    </row>
    <row r="266" spans="1:15" ht="21" x14ac:dyDescent="0.35">
      <c r="B266" s="54" t="s">
        <v>10</v>
      </c>
      <c r="C266" s="189">
        <f>'Wniosek o dotację'!C512:G512</f>
        <v>0</v>
      </c>
      <c r="D266" s="190"/>
      <c r="E266" s="190"/>
      <c r="F266" s="190"/>
      <c r="G266" s="191"/>
      <c r="H266" s="67"/>
      <c r="I266" s="159"/>
      <c r="J266" s="268"/>
      <c r="K266" s="268"/>
      <c r="L266" s="438"/>
      <c r="M266" s="439"/>
      <c r="N266" s="448"/>
      <c r="O266" s="448"/>
    </row>
    <row r="267" spans="1:15" ht="21.75" thickBot="1" x14ac:dyDescent="0.4">
      <c r="A267" s="40"/>
      <c r="B267" s="68" t="s">
        <v>11</v>
      </c>
      <c r="C267" s="189">
        <f>'Wniosek o dotację'!C513:G513</f>
        <v>0</v>
      </c>
      <c r="D267" s="190"/>
      <c r="E267" s="190"/>
      <c r="F267" s="190"/>
      <c r="G267" s="191"/>
      <c r="H267" s="67"/>
      <c r="I267" s="159"/>
      <c r="J267" s="268"/>
      <c r="K267" s="268"/>
      <c r="L267" s="438"/>
      <c r="M267" s="439"/>
      <c r="N267" s="448"/>
      <c r="O267" s="448"/>
    </row>
    <row r="268" spans="1:15" ht="21.75" thickTop="1" x14ac:dyDescent="0.35">
      <c r="B268" s="69" t="s">
        <v>23</v>
      </c>
      <c r="C268" s="189">
        <f>'Wniosek o dotację'!C514:G514</f>
        <v>0</v>
      </c>
      <c r="D268" s="190"/>
      <c r="E268" s="190"/>
      <c r="F268" s="190"/>
      <c r="G268" s="191"/>
      <c r="H268" s="67"/>
      <c r="I268" s="159"/>
      <c r="J268" s="268"/>
      <c r="K268" s="268"/>
      <c r="L268" s="438"/>
      <c r="M268" s="439"/>
      <c r="N268" s="448"/>
      <c r="O268" s="448"/>
    </row>
    <row r="269" spans="1:15" ht="21" x14ac:dyDescent="0.35">
      <c r="B269" s="54" t="s">
        <v>25</v>
      </c>
      <c r="C269" s="189">
        <f>'Wniosek o dotację'!C515:G515</f>
        <v>0</v>
      </c>
      <c r="D269" s="190"/>
      <c r="E269" s="190"/>
      <c r="F269" s="190"/>
      <c r="G269" s="191"/>
      <c r="H269" s="67"/>
      <c r="I269" s="159"/>
      <c r="J269" s="268"/>
      <c r="K269" s="268"/>
      <c r="L269" s="438"/>
      <c r="M269" s="439"/>
      <c r="N269" s="448"/>
      <c r="O269" s="448"/>
    </row>
    <row r="270" spans="1:15" ht="21" x14ac:dyDescent="0.35">
      <c r="B270" s="54" t="s">
        <v>29</v>
      </c>
      <c r="C270" s="189">
        <f>'Wniosek o dotację'!C516:G516</f>
        <v>0</v>
      </c>
      <c r="D270" s="190"/>
      <c r="E270" s="190"/>
      <c r="F270" s="190"/>
      <c r="G270" s="191"/>
      <c r="H270" s="67"/>
      <c r="I270" s="159"/>
      <c r="J270" s="268"/>
      <c r="K270" s="268"/>
      <c r="L270" s="438"/>
      <c r="M270" s="439"/>
      <c r="N270" s="448"/>
      <c r="O270" s="448"/>
    </row>
    <row r="271" spans="1:15" ht="21" x14ac:dyDescent="0.35">
      <c r="B271" s="54" t="s">
        <v>30</v>
      </c>
      <c r="C271" s="189">
        <f>'Wniosek o dotację'!C517:G517</f>
        <v>0</v>
      </c>
      <c r="D271" s="190"/>
      <c r="E271" s="190"/>
      <c r="F271" s="190"/>
      <c r="G271" s="191"/>
      <c r="H271" s="67"/>
      <c r="I271" s="159"/>
      <c r="J271" s="268"/>
      <c r="K271" s="268"/>
      <c r="L271" s="438"/>
      <c r="M271" s="439"/>
      <c r="N271" s="448"/>
      <c r="O271" s="448"/>
    </row>
    <row r="272" spans="1:15" ht="21" x14ac:dyDescent="0.35">
      <c r="B272" s="54" t="s">
        <v>31</v>
      </c>
      <c r="C272" s="189">
        <f>'Wniosek o dotację'!C518:G518</f>
        <v>0</v>
      </c>
      <c r="D272" s="190"/>
      <c r="E272" s="190"/>
      <c r="F272" s="190"/>
      <c r="G272" s="191"/>
      <c r="H272" s="67"/>
      <c r="I272" s="159"/>
      <c r="J272" s="268"/>
      <c r="K272" s="268"/>
      <c r="L272" s="438"/>
      <c r="M272" s="439"/>
      <c r="N272" s="448"/>
      <c r="O272" s="448"/>
    </row>
    <row r="273" spans="1:15" ht="21" x14ac:dyDescent="0.25">
      <c r="N273" s="487"/>
      <c r="O273" s="487"/>
    </row>
    <row r="275" spans="1:15" ht="18.75" x14ac:dyDescent="0.3">
      <c r="B275" s="203" t="s">
        <v>183</v>
      </c>
      <c r="C275" s="204"/>
    </row>
    <row r="276" spans="1:15" ht="21" x14ac:dyDescent="0.35">
      <c r="B276" s="205" t="s">
        <v>263</v>
      </c>
      <c r="C276" s="205"/>
      <c r="D276" s="205"/>
      <c r="E276" s="205"/>
      <c r="F276" s="205"/>
      <c r="G276" s="205"/>
    </row>
    <row r="277" spans="1:15" ht="52.5" customHeight="1" x14ac:dyDescent="0.25">
      <c r="B277" s="45" t="s">
        <v>13</v>
      </c>
      <c r="C277" s="454" t="s">
        <v>53</v>
      </c>
      <c r="D277" s="454"/>
      <c r="E277" s="454"/>
      <c r="F277" s="454"/>
      <c r="G277" s="454"/>
      <c r="H277" s="151" t="s">
        <v>210</v>
      </c>
      <c r="I277" s="158" t="s">
        <v>209</v>
      </c>
      <c r="J277" s="449" t="s">
        <v>212</v>
      </c>
      <c r="K277" s="449"/>
      <c r="L277" s="443" t="s">
        <v>288</v>
      </c>
      <c r="M277" s="444"/>
      <c r="N277" s="449" t="s">
        <v>213</v>
      </c>
      <c r="O277" s="449"/>
    </row>
    <row r="278" spans="1:15" ht="21" x14ac:dyDescent="0.35">
      <c r="B278" s="54" t="s">
        <v>5</v>
      </c>
      <c r="C278" s="189">
        <f>'Wniosek o dotację'!C524:G524</f>
        <v>0</v>
      </c>
      <c r="D278" s="190"/>
      <c r="E278" s="190"/>
      <c r="F278" s="190"/>
      <c r="G278" s="191"/>
      <c r="H278" s="67"/>
      <c r="I278" s="159"/>
      <c r="J278" s="268"/>
      <c r="K278" s="268"/>
      <c r="L278" s="438"/>
      <c r="M278" s="439"/>
      <c r="N278" s="448"/>
      <c r="O278" s="448"/>
    </row>
    <row r="279" spans="1:15" ht="21" x14ac:dyDescent="0.35">
      <c r="B279" s="54" t="s">
        <v>6</v>
      </c>
      <c r="C279" s="189">
        <f>'Wniosek o dotację'!C525:G525</f>
        <v>0</v>
      </c>
      <c r="D279" s="190"/>
      <c r="E279" s="190"/>
      <c r="F279" s="190"/>
      <c r="G279" s="191"/>
      <c r="H279" s="67"/>
      <c r="I279" s="159"/>
      <c r="J279" s="268"/>
      <c r="K279" s="268"/>
      <c r="L279" s="438"/>
      <c r="M279" s="439"/>
      <c r="N279" s="448"/>
      <c r="O279" s="448"/>
    </row>
    <row r="280" spans="1:15" ht="21" x14ac:dyDescent="0.35">
      <c r="B280" s="54" t="s">
        <v>9</v>
      </c>
      <c r="C280" s="189">
        <f>'Wniosek o dotację'!C526:G526</f>
        <v>0</v>
      </c>
      <c r="D280" s="190"/>
      <c r="E280" s="190"/>
      <c r="F280" s="190"/>
      <c r="G280" s="191"/>
      <c r="H280" s="67"/>
      <c r="I280" s="159"/>
      <c r="J280" s="268"/>
      <c r="K280" s="268"/>
      <c r="L280" s="438"/>
      <c r="M280" s="439"/>
      <c r="N280" s="448"/>
      <c r="O280" s="448"/>
    </row>
    <row r="281" spans="1:15" ht="21" x14ac:dyDescent="0.35">
      <c r="B281" s="54" t="s">
        <v>10</v>
      </c>
      <c r="C281" s="189">
        <f>'Wniosek o dotację'!C527:G527</f>
        <v>0</v>
      </c>
      <c r="D281" s="190"/>
      <c r="E281" s="190"/>
      <c r="F281" s="190"/>
      <c r="G281" s="191"/>
      <c r="H281" s="67"/>
      <c r="I281" s="159"/>
      <c r="J281" s="268"/>
      <c r="K281" s="268"/>
      <c r="L281" s="438"/>
      <c r="M281" s="439"/>
      <c r="N281" s="448"/>
      <c r="O281" s="448"/>
    </row>
    <row r="282" spans="1:15" ht="21.75" thickBot="1" x14ac:dyDescent="0.4">
      <c r="A282" s="40"/>
      <c r="B282" s="68" t="s">
        <v>11</v>
      </c>
      <c r="C282" s="189">
        <f>'Wniosek o dotację'!C528:G528</f>
        <v>0</v>
      </c>
      <c r="D282" s="190"/>
      <c r="E282" s="190"/>
      <c r="F282" s="190"/>
      <c r="G282" s="191"/>
      <c r="H282" s="67"/>
      <c r="I282" s="159"/>
      <c r="J282" s="268"/>
      <c r="K282" s="268"/>
      <c r="L282" s="438"/>
      <c r="M282" s="439"/>
      <c r="N282" s="448"/>
      <c r="O282" s="448"/>
    </row>
    <row r="283" spans="1:15" ht="21.75" thickTop="1" x14ac:dyDescent="0.35">
      <c r="B283" s="69" t="s">
        <v>23</v>
      </c>
      <c r="C283" s="189">
        <f>'Wniosek o dotację'!C529:G529</f>
        <v>0</v>
      </c>
      <c r="D283" s="190"/>
      <c r="E283" s="190"/>
      <c r="F283" s="190"/>
      <c r="G283" s="191"/>
      <c r="H283" s="67"/>
      <c r="I283" s="159"/>
      <c r="J283" s="268"/>
      <c r="K283" s="268"/>
      <c r="L283" s="438"/>
      <c r="M283" s="439"/>
      <c r="N283" s="448"/>
      <c r="O283" s="448"/>
    </row>
    <row r="284" spans="1:15" ht="21" x14ac:dyDescent="0.35">
      <c r="B284" s="54" t="s">
        <v>25</v>
      </c>
      <c r="C284" s="189">
        <f>'Wniosek o dotację'!C530:G530</f>
        <v>0</v>
      </c>
      <c r="D284" s="190"/>
      <c r="E284" s="190"/>
      <c r="F284" s="190"/>
      <c r="G284" s="191"/>
      <c r="H284" s="67"/>
      <c r="I284" s="159"/>
      <c r="J284" s="268"/>
      <c r="K284" s="268"/>
      <c r="L284" s="438"/>
      <c r="M284" s="439"/>
      <c r="N284" s="448"/>
      <c r="O284" s="448"/>
    </row>
    <row r="285" spans="1:15" ht="21" x14ac:dyDescent="0.35">
      <c r="B285" s="54" t="s">
        <v>29</v>
      </c>
      <c r="C285" s="189">
        <f>'Wniosek o dotację'!C531:G531</f>
        <v>0</v>
      </c>
      <c r="D285" s="190"/>
      <c r="E285" s="190"/>
      <c r="F285" s="190"/>
      <c r="G285" s="191"/>
      <c r="H285" s="67"/>
      <c r="I285" s="159"/>
      <c r="J285" s="268"/>
      <c r="K285" s="268"/>
      <c r="L285" s="438"/>
      <c r="M285" s="439"/>
      <c r="N285" s="448"/>
      <c r="O285" s="448"/>
    </row>
    <row r="286" spans="1:15" ht="21" x14ac:dyDescent="0.35">
      <c r="B286" s="54" t="s">
        <v>30</v>
      </c>
      <c r="C286" s="189">
        <f>'Wniosek o dotację'!C532:G532</f>
        <v>0</v>
      </c>
      <c r="D286" s="190"/>
      <c r="E286" s="190"/>
      <c r="F286" s="190"/>
      <c r="G286" s="191"/>
      <c r="H286" s="67"/>
      <c r="I286" s="159"/>
      <c r="J286" s="268"/>
      <c r="K286" s="268"/>
      <c r="L286" s="438"/>
      <c r="M286" s="439"/>
      <c r="N286" s="448"/>
      <c r="O286" s="448"/>
    </row>
    <row r="287" spans="1:15" ht="21" x14ac:dyDescent="0.35">
      <c r="B287" s="54" t="s">
        <v>31</v>
      </c>
      <c r="C287" s="189">
        <f>'Wniosek o dotację'!C533:G533</f>
        <v>0</v>
      </c>
      <c r="D287" s="190"/>
      <c r="E287" s="190"/>
      <c r="F287" s="190"/>
      <c r="G287" s="191"/>
      <c r="H287" s="67"/>
      <c r="I287" s="159"/>
      <c r="J287" s="268"/>
      <c r="K287" s="268"/>
      <c r="L287" s="438"/>
      <c r="M287" s="439"/>
      <c r="N287" s="448"/>
      <c r="O287" s="448"/>
    </row>
    <row r="288" spans="1:15" ht="21" x14ac:dyDescent="0.25">
      <c r="M288" s="81"/>
      <c r="N288" s="487"/>
      <c r="O288" s="487"/>
    </row>
    <row r="290" spans="1:15" ht="18.75" x14ac:dyDescent="0.3">
      <c r="B290" s="203" t="s">
        <v>184</v>
      </c>
      <c r="C290" s="204"/>
    </row>
    <row r="291" spans="1:15" ht="21" x14ac:dyDescent="0.35">
      <c r="B291" s="488" t="s">
        <v>268</v>
      </c>
      <c r="C291" s="489"/>
      <c r="D291" s="489"/>
      <c r="E291" s="489"/>
      <c r="F291" s="489"/>
      <c r="G291" s="490"/>
    </row>
    <row r="292" spans="1:15" ht="54" customHeight="1" x14ac:dyDescent="0.25">
      <c r="B292" s="45" t="s">
        <v>13</v>
      </c>
      <c r="C292" s="454" t="s">
        <v>53</v>
      </c>
      <c r="D292" s="454"/>
      <c r="E292" s="454"/>
      <c r="F292" s="454"/>
      <c r="G292" s="454"/>
      <c r="H292" s="151" t="s">
        <v>210</v>
      </c>
      <c r="I292" s="158" t="s">
        <v>209</v>
      </c>
      <c r="J292" s="449" t="s">
        <v>212</v>
      </c>
      <c r="K292" s="449"/>
      <c r="L292" s="443" t="s">
        <v>288</v>
      </c>
      <c r="M292" s="444"/>
      <c r="N292" s="449" t="s">
        <v>213</v>
      </c>
      <c r="O292" s="449"/>
    </row>
    <row r="293" spans="1:15" ht="21" x14ac:dyDescent="0.35">
      <c r="B293" s="54" t="s">
        <v>5</v>
      </c>
      <c r="C293" s="189">
        <f>'Wniosek o dotację'!C539:G539</f>
        <v>0</v>
      </c>
      <c r="D293" s="190"/>
      <c r="E293" s="190"/>
      <c r="F293" s="190"/>
      <c r="G293" s="191"/>
      <c r="H293" s="67"/>
      <c r="I293" s="159"/>
      <c r="J293" s="268"/>
      <c r="K293" s="268"/>
      <c r="L293" s="438"/>
      <c r="M293" s="439"/>
      <c r="N293" s="448"/>
      <c r="O293" s="448"/>
    </row>
    <row r="294" spans="1:15" ht="21" x14ac:dyDescent="0.35">
      <c r="B294" s="54" t="s">
        <v>6</v>
      </c>
      <c r="C294" s="189">
        <f>'Wniosek o dotację'!C540:G540</f>
        <v>0</v>
      </c>
      <c r="D294" s="190"/>
      <c r="E294" s="190"/>
      <c r="F294" s="190"/>
      <c r="G294" s="191"/>
      <c r="H294" s="67"/>
      <c r="I294" s="159"/>
      <c r="J294" s="268"/>
      <c r="K294" s="268"/>
      <c r="L294" s="438"/>
      <c r="M294" s="439"/>
      <c r="N294" s="448"/>
      <c r="O294" s="448"/>
    </row>
    <row r="295" spans="1:15" ht="21" x14ac:dyDescent="0.35">
      <c r="B295" s="54" t="s">
        <v>9</v>
      </c>
      <c r="C295" s="189">
        <f>'Wniosek o dotację'!C541:G541</f>
        <v>0</v>
      </c>
      <c r="D295" s="190"/>
      <c r="E295" s="190"/>
      <c r="F295" s="190"/>
      <c r="G295" s="191"/>
      <c r="H295" s="67"/>
      <c r="I295" s="159"/>
      <c r="J295" s="268"/>
      <c r="K295" s="268"/>
      <c r="L295" s="438"/>
      <c r="M295" s="439"/>
      <c r="N295" s="448"/>
      <c r="O295" s="448"/>
    </row>
    <row r="296" spans="1:15" ht="21" x14ac:dyDescent="0.35">
      <c r="B296" s="54" t="s">
        <v>10</v>
      </c>
      <c r="C296" s="189">
        <f>'Wniosek o dotację'!C542:G542</f>
        <v>0</v>
      </c>
      <c r="D296" s="190"/>
      <c r="E296" s="190"/>
      <c r="F296" s="190"/>
      <c r="G296" s="191"/>
      <c r="H296" s="67"/>
      <c r="I296" s="159"/>
      <c r="J296" s="268"/>
      <c r="K296" s="268"/>
      <c r="L296" s="438"/>
      <c r="M296" s="439"/>
      <c r="N296" s="448"/>
      <c r="O296" s="448"/>
    </row>
    <row r="297" spans="1:15" ht="21.75" thickBot="1" x14ac:dyDescent="0.4">
      <c r="A297" s="40"/>
      <c r="B297" s="68" t="s">
        <v>11</v>
      </c>
      <c r="C297" s="189">
        <f>'Wniosek o dotację'!C543:G543</f>
        <v>0</v>
      </c>
      <c r="D297" s="190"/>
      <c r="E297" s="190"/>
      <c r="F297" s="190"/>
      <c r="G297" s="191"/>
      <c r="H297" s="67"/>
      <c r="I297" s="159"/>
      <c r="J297" s="268"/>
      <c r="K297" s="268"/>
      <c r="L297" s="438"/>
      <c r="M297" s="439"/>
      <c r="N297" s="448"/>
      <c r="O297" s="448"/>
    </row>
    <row r="298" spans="1:15" ht="21.75" thickTop="1" x14ac:dyDescent="0.35">
      <c r="B298" s="69" t="s">
        <v>23</v>
      </c>
      <c r="C298" s="189">
        <f>'Wniosek o dotację'!C544:G544</f>
        <v>0</v>
      </c>
      <c r="D298" s="190"/>
      <c r="E298" s="190"/>
      <c r="F298" s="190"/>
      <c r="G298" s="191"/>
      <c r="H298" s="67"/>
      <c r="I298" s="159"/>
      <c r="J298" s="268"/>
      <c r="K298" s="268"/>
      <c r="L298" s="438"/>
      <c r="M298" s="439"/>
      <c r="N298" s="448"/>
      <c r="O298" s="448"/>
    </row>
    <row r="299" spans="1:15" ht="21" x14ac:dyDescent="0.35">
      <c r="B299" s="54" t="s">
        <v>25</v>
      </c>
      <c r="C299" s="189">
        <f>'Wniosek o dotację'!C545:G545</f>
        <v>0</v>
      </c>
      <c r="D299" s="190"/>
      <c r="E299" s="190"/>
      <c r="F299" s="190"/>
      <c r="G299" s="191"/>
      <c r="H299" s="67"/>
      <c r="I299" s="159"/>
      <c r="J299" s="268"/>
      <c r="K299" s="268"/>
      <c r="L299" s="438"/>
      <c r="M299" s="439"/>
      <c r="N299" s="448"/>
      <c r="O299" s="448"/>
    </row>
    <row r="300" spans="1:15" ht="21" x14ac:dyDescent="0.35">
      <c r="B300" s="54" t="s">
        <v>29</v>
      </c>
      <c r="C300" s="189">
        <f>'Wniosek o dotację'!C546:G546</f>
        <v>0</v>
      </c>
      <c r="D300" s="190"/>
      <c r="E300" s="190"/>
      <c r="F300" s="190"/>
      <c r="G300" s="191"/>
      <c r="H300" s="67"/>
      <c r="I300" s="159"/>
      <c r="J300" s="268"/>
      <c r="K300" s="268"/>
      <c r="L300" s="438"/>
      <c r="M300" s="439"/>
      <c r="N300" s="448"/>
      <c r="O300" s="448"/>
    </row>
    <row r="301" spans="1:15" ht="21" x14ac:dyDescent="0.35">
      <c r="B301" s="54" t="s">
        <v>30</v>
      </c>
      <c r="C301" s="189">
        <f>'Wniosek o dotację'!C547:G547</f>
        <v>0</v>
      </c>
      <c r="D301" s="190"/>
      <c r="E301" s="190"/>
      <c r="F301" s="190"/>
      <c r="G301" s="191"/>
      <c r="H301" s="67"/>
      <c r="I301" s="159"/>
      <c r="J301" s="268"/>
      <c r="K301" s="268"/>
      <c r="L301" s="438"/>
      <c r="M301" s="439"/>
      <c r="N301" s="448"/>
      <c r="O301" s="448"/>
    </row>
    <row r="302" spans="1:15" ht="21" x14ac:dyDescent="0.35">
      <c r="B302" s="54" t="s">
        <v>31</v>
      </c>
      <c r="C302" s="189">
        <f>'Wniosek o dotację'!C548:G548</f>
        <v>0</v>
      </c>
      <c r="D302" s="190"/>
      <c r="E302" s="190"/>
      <c r="F302" s="190"/>
      <c r="G302" s="191"/>
      <c r="H302" s="67"/>
      <c r="I302" s="159"/>
      <c r="J302" s="268"/>
      <c r="K302" s="268"/>
      <c r="L302" s="438"/>
      <c r="M302" s="439"/>
      <c r="N302" s="448"/>
      <c r="O302" s="448"/>
    </row>
    <row r="303" spans="1:15" ht="21" x14ac:dyDescent="0.25">
      <c r="M303" s="81"/>
      <c r="N303" s="487"/>
      <c r="O303" s="487"/>
    </row>
    <row r="305" spans="1:15" ht="18.75" x14ac:dyDescent="0.3">
      <c r="B305" s="203" t="s">
        <v>185</v>
      </c>
      <c r="C305" s="204"/>
    </row>
    <row r="306" spans="1:15" ht="21" x14ac:dyDescent="0.35">
      <c r="B306" s="205" t="s">
        <v>273</v>
      </c>
      <c r="C306" s="205"/>
      <c r="D306" s="205"/>
      <c r="E306" s="205"/>
      <c r="F306" s="205"/>
      <c r="G306" s="205"/>
    </row>
    <row r="307" spans="1:15" ht="54" customHeight="1" x14ac:dyDescent="0.25">
      <c r="B307" s="45" t="s">
        <v>13</v>
      </c>
      <c r="C307" s="454" t="s">
        <v>53</v>
      </c>
      <c r="D307" s="454"/>
      <c r="E307" s="454"/>
      <c r="F307" s="454"/>
      <c r="G307" s="454"/>
      <c r="H307" s="151" t="s">
        <v>210</v>
      </c>
      <c r="I307" s="158" t="s">
        <v>209</v>
      </c>
      <c r="J307" s="449" t="s">
        <v>212</v>
      </c>
      <c r="K307" s="449"/>
      <c r="L307" s="443" t="s">
        <v>288</v>
      </c>
      <c r="M307" s="444"/>
      <c r="N307" s="449" t="s">
        <v>213</v>
      </c>
      <c r="O307" s="449"/>
    </row>
    <row r="308" spans="1:15" ht="21" x14ac:dyDescent="0.35">
      <c r="B308" s="54" t="s">
        <v>5</v>
      </c>
      <c r="C308" s="189">
        <f>'Wniosek o dotację'!C554:G554</f>
        <v>0</v>
      </c>
      <c r="D308" s="190"/>
      <c r="E308" s="190"/>
      <c r="F308" s="190"/>
      <c r="G308" s="191"/>
      <c r="H308" s="67"/>
      <c r="I308" s="159"/>
      <c r="J308" s="268"/>
      <c r="K308" s="268"/>
      <c r="L308" s="438"/>
      <c r="M308" s="439"/>
      <c r="N308" s="448"/>
      <c r="O308" s="448"/>
    </row>
    <row r="309" spans="1:15" ht="21" x14ac:dyDescent="0.35">
      <c r="B309" s="54" t="s">
        <v>6</v>
      </c>
      <c r="C309" s="189">
        <f>'Wniosek o dotację'!C555:G555</f>
        <v>0</v>
      </c>
      <c r="D309" s="190"/>
      <c r="E309" s="190"/>
      <c r="F309" s="190"/>
      <c r="G309" s="191"/>
      <c r="H309" s="67"/>
      <c r="I309" s="159"/>
      <c r="J309" s="268"/>
      <c r="K309" s="268"/>
      <c r="L309" s="438"/>
      <c r="M309" s="439"/>
      <c r="N309" s="448"/>
      <c r="O309" s="448"/>
    </row>
    <row r="310" spans="1:15" ht="21" x14ac:dyDescent="0.35">
      <c r="B310" s="54" t="s">
        <v>9</v>
      </c>
      <c r="C310" s="189">
        <f>'Wniosek o dotację'!C556:G556</f>
        <v>0</v>
      </c>
      <c r="D310" s="190"/>
      <c r="E310" s="190"/>
      <c r="F310" s="190"/>
      <c r="G310" s="191"/>
      <c r="H310" s="67"/>
      <c r="I310" s="159"/>
      <c r="J310" s="268"/>
      <c r="K310" s="268"/>
      <c r="L310" s="438"/>
      <c r="M310" s="439"/>
      <c r="N310" s="448"/>
      <c r="O310" s="448"/>
    </row>
    <row r="311" spans="1:15" ht="21" x14ac:dyDescent="0.35">
      <c r="B311" s="54" t="s">
        <v>10</v>
      </c>
      <c r="C311" s="189">
        <f>'Wniosek o dotację'!C557:G557</f>
        <v>0</v>
      </c>
      <c r="D311" s="190"/>
      <c r="E311" s="190"/>
      <c r="F311" s="190"/>
      <c r="G311" s="191"/>
      <c r="H311" s="67"/>
      <c r="I311" s="159"/>
      <c r="J311" s="268"/>
      <c r="K311" s="268"/>
      <c r="L311" s="438"/>
      <c r="M311" s="439"/>
      <c r="N311" s="448"/>
      <c r="O311" s="448"/>
    </row>
    <row r="312" spans="1:15" ht="21.75" thickBot="1" x14ac:dyDescent="0.4">
      <c r="A312" s="40"/>
      <c r="B312" s="68" t="s">
        <v>11</v>
      </c>
      <c r="C312" s="189">
        <f>'Wniosek o dotację'!C558:G558</f>
        <v>0</v>
      </c>
      <c r="D312" s="190"/>
      <c r="E312" s="190"/>
      <c r="F312" s="190"/>
      <c r="G312" s="191"/>
      <c r="H312" s="67"/>
      <c r="I312" s="159"/>
      <c r="J312" s="268"/>
      <c r="K312" s="268"/>
      <c r="L312" s="438"/>
      <c r="M312" s="439"/>
      <c r="N312" s="448"/>
      <c r="O312" s="448"/>
    </row>
    <row r="313" spans="1:15" ht="21.75" thickTop="1" x14ac:dyDescent="0.35">
      <c r="B313" s="69" t="s">
        <v>23</v>
      </c>
      <c r="C313" s="189">
        <f>'Wniosek o dotację'!C559:G559</f>
        <v>0</v>
      </c>
      <c r="D313" s="190"/>
      <c r="E313" s="190"/>
      <c r="F313" s="190"/>
      <c r="G313" s="191"/>
      <c r="H313" s="67"/>
      <c r="I313" s="159"/>
      <c r="J313" s="268"/>
      <c r="K313" s="268"/>
      <c r="L313" s="438"/>
      <c r="M313" s="439"/>
      <c r="N313" s="448"/>
      <c r="O313" s="448"/>
    </row>
    <row r="314" spans="1:15" ht="21" x14ac:dyDescent="0.35">
      <c r="B314" s="54" t="s">
        <v>25</v>
      </c>
      <c r="C314" s="189">
        <f>'Wniosek o dotację'!C560:G560</f>
        <v>0</v>
      </c>
      <c r="D314" s="190"/>
      <c r="E314" s="190"/>
      <c r="F314" s="190"/>
      <c r="G314" s="191"/>
      <c r="H314" s="67"/>
      <c r="I314" s="159"/>
      <c r="J314" s="268"/>
      <c r="K314" s="268"/>
      <c r="L314" s="438"/>
      <c r="M314" s="439"/>
      <c r="N314" s="448"/>
      <c r="O314" s="448"/>
    </row>
    <row r="315" spans="1:15" ht="21" x14ac:dyDescent="0.35">
      <c r="B315" s="54" t="s">
        <v>29</v>
      </c>
      <c r="C315" s="189">
        <f>'Wniosek o dotację'!C561:G561</f>
        <v>0</v>
      </c>
      <c r="D315" s="190"/>
      <c r="E315" s="190"/>
      <c r="F315" s="190"/>
      <c r="G315" s="191"/>
      <c r="H315" s="67"/>
      <c r="I315" s="159"/>
      <c r="J315" s="268"/>
      <c r="K315" s="268"/>
      <c r="L315" s="438"/>
      <c r="M315" s="439"/>
      <c r="N315" s="448"/>
      <c r="O315" s="448"/>
    </row>
    <row r="316" spans="1:15" ht="21" x14ac:dyDescent="0.35">
      <c r="B316" s="54" t="s">
        <v>30</v>
      </c>
      <c r="C316" s="189">
        <f>'Wniosek o dotację'!C562:G562</f>
        <v>0</v>
      </c>
      <c r="D316" s="190"/>
      <c r="E316" s="190"/>
      <c r="F316" s="190"/>
      <c r="G316" s="191"/>
      <c r="H316" s="67"/>
      <c r="I316" s="159"/>
      <c r="J316" s="268"/>
      <c r="K316" s="268"/>
      <c r="L316" s="438"/>
      <c r="M316" s="439"/>
      <c r="N316" s="448"/>
      <c r="O316" s="448"/>
    </row>
    <row r="317" spans="1:15" ht="21" x14ac:dyDescent="0.35">
      <c r="B317" s="54" t="s">
        <v>31</v>
      </c>
      <c r="C317" s="189">
        <f>'Wniosek o dotację'!C563:G563</f>
        <v>0</v>
      </c>
      <c r="D317" s="190"/>
      <c r="E317" s="190"/>
      <c r="F317" s="190"/>
      <c r="G317" s="191"/>
      <c r="H317" s="67"/>
      <c r="I317" s="159"/>
      <c r="J317" s="268"/>
      <c r="K317" s="268"/>
      <c r="L317" s="438"/>
      <c r="M317" s="439"/>
      <c r="N317" s="448"/>
      <c r="O317" s="448"/>
    </row>
    <row r="318" spans="1:15" ht="21" x14ac:dyDescent="0.25">
      <c r="M318" s="81"/>
      <c r="N318" s="487"/>
      <c r="O318" s="487"/>
    </row>
    <row r="320" spans="1:15" ht="18.75" x14ac:dyDescent="0.3">
      <c r="B320" s="203" t="s">
        <v>186</v>
      </c>
      <c r="C320" s="204"/>
    </row>
    <row r="321" spans="1:15" ht="21" x14ac:dyDescent="0.35">
      <c r="B321" s="488" t="s">
        <v>274</v>
      </c>
      <c r="C321" s="489"/>
      <c r="D321" s="489"/>
      <c r="E321" s="489"/>
      <c r="F321" s="489"/>
      <c r="G321" s="490"/>
    </row>
    <row r="322" spans="1:15" ht="52.5" customHeight="1" x14ac:dyDescent="0.25">
      <c r="B322" s="45" t="s">
        <v>13</v>
      </c>
      <c r="C322" s="454" t="s">
        <v>53</v>
      </c>
      <c r="D322" s="454"/>
      <c r="E322" s="454"/>
      <c r="F322" s="454"/>
      <c r="G322" s="454"/>
      <c r="H322" s="151" t="s">
        <v>210</v>
      </c>
      <c r="I322" s="158" t="s">
        <v>209</v>
      </c>
      <c r="J322" s="449" t="s">
        <v>212</v>
      </c>
      <c r="K322" s="449"/>
      <c r="L322" s="443" t="s">
        <v>288</v>
      </c>
      <c r="M322" s="444"/>
      <c r="N322" s="449" t="s">
        <v>213</v>
      </c>
      <c r="O322" s="449"/>
    </row>
    <row r="323" spans="1:15" ht="21" x14ac:dyDescent="0.35">
      <c r="B323" s="54" t="s">
        <v>5</v>
      </c>
      <c r="C323" s="189">
        <f>'Wniosek o dotację'!C569:G569</f>
        <v>0</v>
      </c>
      <c r="D323" s="190"/>
      <c r="E323" s="190"/>
      <c r="F323" s="190"/>
      <c r="G323" s="191"/>
      <c r="H323" s="67"/>
      <c r="I323" s="159"/>
      <c r="J323" s="268"/>
      <c r="K323" s="268"/>
      <c r="L323" s="438"/>
      <c r="M323" s="439"/>
      <c r="N323" s="448"/>
      <c r="O323" s="448"/>
    </row>
    <row r="324" spans="1:15" ht="21" x14ac:dyDescent="0.35">
      <c r="B324" s="54" t="s">
        <v>6</v>
      </c>
      <c r="C324" s="189">
        <f>'Wniosek o dotację'!C570:G570</f>
        <v>0</v>
      </c>
      <c r="D324" s="190"/>
      <c r="E324" s="190"/>
      <c r="F324" s="190"/>
      <c r="G324" s="191"/>
      <c r="H324" s="67"/>
      <c r="I324" s="159"/>
      <c r="J324" s="268"/>
      <c r="K324" s="268"/>
      <c r="L324" s="438"/>
      <c r="M324" s="439"/>
      <c r="N324" s="448"/>
      <c r="O324" s="448"/>
    </row>
    <row r="325" spans="1:15" ht="21" x14ac:dyDescent="0.35">
      <c r="B325" s="54" t="s">
        <v>9</v>
      </c>
      <c r="C325" s="189">
        <f>'Wniosek o dotację'!C571:G571</f>
        <v>0</v>
      </c>
      <c r="D325" s="190"/>
      <c r="E325" s="190"/>
      <c r="F325" s="190"/>
      <c r="G325" s="191"/>
      <c r="H325" s="67"/>
      <c r="I325" s="159"/>
      <c r="J325" s="268"/>
      <c r="K325" s="268"/>
      <c r="L325" s="438"/>
      <c r="M325" s="439"/>
      <c r="N325" s="448"/>
      <c r="O325" s="448"/>
    </row>
    <row r="326" spans="1:15" ht="21" x14ac:dyDescent="0.35">
      <c r="B326" s="54" t="s">
        <v>10</v>
      </c>
      <c r="C326" s="189">
        <f>'Wniosek o dotację'!C572:G572</f>
        <v>0</v>
      </c>
      <c r="D326" s="190"/>
      <c r="E326" s="190"/>
      <c r="F326" s="190"/>
      <c r="G326" s="191"/>
      <c r="H326" s="67"/>
      <c r="I326" s="159"/>
      <c r="J326" s="268"/>
      <c r="K326" s="268"/>
      <c r="L326" s="438"/>
      <c r="M326" s="439"/>
      <c r="N326" s="448"/>
      <c r="O326" s="448"/>
    </row>
    <row r="327" spans="1:15" ht="21.75" thickBot="1" x14ac:dyDescent="0.4">
      <c r="A327" s="40"/>
      <c r="B327" s="68" t="s">
        <v>11</v>
      </c>
      <c r="C327" s="189">
        <f>'Wniosek o dotację'!C573:G573</f>
        <v>0</v>
      </c>
      <c r="D327" s="190"/>
      <c r="E327" s="190"/>
      <c r="F327" s="190"/>
      <c r="G327" s="191"/>
      <c r="H327" s="67"/>
      <c r="I327" s="159"/>
      <c r="J327" s="268"/>
      <c r="K327" s="268"/>
      <c r="L327" s="438"/>
      <c r="M327" s="439"/>
      <c r="N327" s="448"/>
      <c r="O327" s="448"/>
    </row>
    <row r="328" spans="1:15" ht="21.75" thickTop="1" x14ac:dyDescent="0.35">
      <c r="B328" s="69" t="s">
        <v>23</v>
      </c>
      <c r="C328" s="189">
        <f>'Wniosek o dotację'!C574:G574</f>
        <v>0</v>
      </c>
      <c r="D328" s="190"/>
      <c r="E328" s="190"/>
      <c r="F328" s="190"/>
      <c r="G328" s="191"/>
      <c r="H328" s="67"/>
      <c r="I328" s="159"/>
      <c r="J328" s="268"/>
      <c r="K328" s="268"/>
      <c r="L328" s="438"/>
      <c r="M328" s="439"/>
      <c r="N328" s="448"/>
      <c r="O328" s="448"/>
    </row>
    <row r="329" spans="1:15" ht="21" x14ac:dyDescent="0.35">
      <c r="B329" s="54" t="s">
        <v>25</v>
      </c>
      <c r="C329" s="189">
        <f>'Wniosek o dotację'!C575:G575</f>
        <v>0</v>
      </c>
      <c r="D329" s="190"/>
      <c r="E329" s="190"/>
      <c r="F329" s="190"/>
      <c r="G329" s="191"/>
      <c r="H329" s="67"/>
      <c r="I329" s="159"/>
      <c r="J329" s="268"/>
      <c r="K329" s="268"/>
      <c r="L329" s="438"/>
      <c r="M329" s="439"/>
      <c r="N329" s="448"/>
      <c r="O329" s="448"/>
    </row>
    <row r="330" spans="1:15" ht="21" x14ac:dyDescent="0.35">
      <c r="B330" s="54" t="s">
        <v>29</v>
      </c>
      <c r="C330" s="189">
        <f>'Wniosek o dotację'!C576:G576</f>
        <v>0</v>
      </c>
      <c r="D330" s="190"/>
      <c r="E330" s="190"/>
      <c r="F330" s="190"/>
      <c r="G330" s="191"/>
      <c r="H330" s="67"/>
      <c r="I330" s="159"/>
      <c r="J330" s="268"/>
      <c r="K330" s="268"/>
      <c r="L330" s="438"/>
      <c r="M330" s="439"/>
      <c r="N330" s="448"/>
      <c r="O330" s="448"/>
    </row>
    <row r="331" spans="1:15" ht="21" x14ac:dyDescent="0.35">
      <c r="B331" s="54" t="s">
        <v>30</v>
      </c>
      <c r="C331" s="189">
        <f>'Wniosek o dotację'!C577:G577</f>
        <v>0</v>
      </c>
      <c r="D331" s="190"/>
      <c r="E331" s="190"/>
      <c r="F331" s="190"/>
      <c r="G331" s="191"/>
      <c r="H331" s="67"/>
      <c r="I331" s="159"/>
      <c r="J331" s="268"/>
      <c r="K331" s="268"/>
      <c r="L331" s="438"/>
      <c r="M331" s="439"/>
      <c r="N331" s="448"/>
      <c r="O331" s="448"/>
    </row>
    <row r="332" spans="1:15" ht="21" x14ac:dyDescent="0.35">
      <c r="B332" s="54" t="s">
        <v>31</v>
      </c>
      <c r="C332" s="189">
        <f>'Wniosek o dotację'!C578:G578</f>
        <v>0</v>
      </c>
      <c r="D332" s="190"/>
      <c r="E332" s="190"/>
      <c r="F332" s="190"/>
      <c r="G332" s="191"/>
      <c r="H332" s="67"/>
      <c r="I332" s="159"/>
      <c r="J332" s="268"/>
      <c r="K332" s="268"/>
      <c r="L332" s="438"/>
      <c r="M332" s="439"/>
      <c r="N332" s="448"/>
      <c r="O332" s="448"/>
    </row>
    <row r="333" spans="1:15" ht="21" x14ac:dyDescent="0.25">
      <c r="M333" s="81"/>
      <c r="N333" s="487"/>
      <c r="O333" s="487"/>
    </row>
    <row r="334" spans="1:15" ht="15.75" thickBot="1" x14ac:dyDescent="0.3"/>
    <row r="335" spans="1:15" x14ac:dyDescent="0.25">
      <c r="C335" s="300" t="s">
        <v>55</v>
      </c>
      <c r="D335" s="301"/>
      <c r="E335" s="301"/>
      <c r="F335" s="302"/>
    </row>
    <row r="336" spans="1:15" ht="15.75" thickBot="1" x14ac:dyDescent="0.3">
      <c r="C336" s="303"/>
      <c r="D336" s="304"/>
      <c r="E336" s="304"/>
      <c r="F336" s="305"/>
    </row>
    <row r="339" spans="2:17" ht="19.5" thickBot="1" x14ac:dyDescent="0.35">
      <c r="B339" s="230" t="s">
        <v>76</v>
      </c>
      <c r="C339" s="230"/>
    </row>
    <row r="340" spans="2:17" x14ac:dyDescent="0.25">
      <c r="B340" s="256" t="s">
        <v>60</v>
      </c>
      <c r="C340" s="257"/>
      <c r="D340" s="258"/>
      <c r="E340" s="258"/>
      <c r="F340" s="258"/>
      <c r="G340" s="259"/>
    </row>
    <row r="341" spans="2:17" x14ac:dyDescent="0.25">
      <c r="B341" s="256"/>
      <c r="C341" s="257"/>
      <c r="D341" s="257"/>
      <c r="E341" s="257"/>
      <c r="F341" s="257"/>
      <c r="G341" s="260"/>
    </row>
    <row r="342" spans="2:17" ht="15" customHeight="1" x14ac:dyDescent="0.25">
      <c r="B342" s="208" t="s">
        <v>13</v>
      </c>
      <c r="C342" s="208" t="s">
        <v>81</v>
      </c>
      <c r="D342" s="208"/>
      <c r="E342" s="208"/>
      <c r="F342" s="208"/>
      <c r="G342" s="278"/>
      <c r="H342" s="460" t="s">
        <v>228</v>
      </c>
      <c r="I342" s="460"/>
      <c r="J342" s="460"/>
      <c r="K342" s="460"/>
      <c r="L342" s="460" t="s">
        <v>211</v>
      </c>
      <c r="M342" s="460"/>
      <c r="N342" s="460"/>
      <c r="O342" s="460"/>
    </row>
    <row r="343" spans="2:17" ht="33" customHeight="1" x14ac:dyDescent="0.25">
      <c r="B343" s="208"/>
      <c r="C343" s="208"/>
      <c r="D343" s="208"/>
      <c r="E343" s="208"/>
      <c r="F343" s="208"/>
      <c r="G343" s="278"/>
      <c r="H343" s="460"/>
      <c r="I343" s="460"/>
      <c r="J343" s="460"/>
      <c r="K343" s="460"/>
      <c r="L343" s="460"/>
      <c r="M343" s="460"/>
      <c r="N343" s="460"/>
      <c r="O343" s="460"/>
    </row>
    <row r="344" spans="2:17" ht="21" x14ac:dyDescent="0.35">
      <c r="B344" s="84" t="s">
        <v>5</v>
      </c>
      <c r="C344" s="411" t="s">
        <v>61</v>
      </c>
      <c r="D344" s="412"/>
      <c r="E344" s="412"/>
      <c r="F344" s="412"/>
      <c r="G344" s="412"/>
      <c r="H344" s="273"/>
      <c r="I344" s="273"/>
      <c r="J344" s="273"/>
      <c r="K344" s="273"/>
      <c r="L344" s="273"/>
      <c r="M344" s="273"/>
      <c r="N344" s="273"/>
      <c r="O344" s="273"/>
    </row>
    <row r="345" spans="2:17" ht="21" x14ac:dyDescent="0.35">
      <c r="B345" s="84" t="s">
        <v>6</v>
      </c>
      <c r="C345" s="189" t="s">
        <v>62</v>
      </c>
      <c r="D345" s="190"/>
      <c r="E345" s="190"/>
      <c r="F345" s="190"/>
      <c r="G345" s="190"/>
      <c r="H345" s="273"/>
      <c r="I345" s="273"/>
      <c r="J345" s="273"/>
      <c r="K345" s="273"/>
      <c r="L345" s="273"/>
      <c r="M345" s="273"/>
      <c r="N345" s="273"/>
      <c r="O345" s="273"/>
    </row>
    <row r="346" spans="2:17" ht="21" x14ac:dyDescent="0.35">
      <c r="B346" s="84" t="s">
        <v>9</v>
      </c>
      <c r="C346" s="189" t="s">
        <v>63</v>
      </c>
      <c r="D346" s="190"/>
      <c r="E346" s="190"/>
      <c r="F346" s="190"/>
      <c r="G346" s="190"/>
      <c r="H346" s="273"/>
      <c r="I346" s="273"/>
      <c r="J346" s="273"/>
      <c r="K346" s="273"/>
      <c r="L346" s="273"/>
      <c r="M346" s="273"/>
      <c r="N346" s="273"/>
      <c r="O346" s="273"/>
    </row>
    <row r="347" spans="2:17" ht="21" x14ac:dyDescent="0.35">
      <c r="B347" s="84" t="s">
        <v>10</v>
      </c>
      <c r="C347" s="376" t="s">
        <v>64</v>
      </c>
      <c r="D347" s="376"/>
      <c r="E347" s="376"/>
      <c r="F347" s="376"/>
      <c r="G347" s="189"/>
      <c r="H347" s="273"/>
      <c r="I347" s="273"/>
      <c r="J347" s="273"/>
      <c r="K347" s="273"/>
      <c r="L347" s="273"/>
      <c r="M347" s="273"/>
      <c r="N347" s="273"/>
      <c r="O347" s="273"/>
    </row>
    <row r="348" spans="2:17" ht="21.75" customHeight="1" x14ac:dyDescent="0.35">
      <c r="B348" s="75"/>
      <c r="C348" s="261"/>
      <c r="D348" s="261"/>
      <c r="E348" s="261"/>
      <c r="F348" s="261"/>
      <c r="G348" s="261"/>
      <c r="H348" s="85"/>
      <c r="I348" s="85"/>
      <c r="J348" s="85"/>
      <c r="K348" s="85"/>
      <c r="L348" s="85"/>
      <c r="M348" s="491"/>
      <c r="N348" s="491"/>
      <c r="O348" s="492"/>
      <c r="P348" s="492"/>
      <c r="Q348" s="145"/>
    </row>
    <row r="349" spans="2:17" ht="19.5" thickBot="1" x14ac:dyDescent="0.35">
      <c r="B349" s="250" t="s">
        <v>75</v>
      </c>
      <c r="C349" s="252"/>
    </row>
    <row r="350" spans="2:17" x14ac:dyDescent="0.25">
      <c r="B350" s="256" t="s">
        <v>57</v>
      </c>
      <c r="C350" s="257"/>
      <c r="D350" s="258"/>
      <c r="E350" s="258"/>
      <c r="F350" s="258"/>
      <c r="G350" s="259"/>
    </row>
    <row r="351" spans="2:17" ht="15.75" thickBot="1" x14ac:dyDescent="0.3">
      <c r="B351" s="395"/>
      <c r="C351" s="257"/>
      <c r="D351" s="257"/>
      <c r="E351" s="257"/>
      <c r="F351" s="257"/>
      <c r="G351" s="260"/>
    </row>
    <row r="352" spans="2:17" ht="15" customHeight="1" x14ac:dyDescent="0.25">
      <c r="B352" s="208" t="s">
        <v>13</v>
      </c>
      <c r="C352" s="208" t="s">
        <v>58</v>
      </c>
      <c r="D352" s="208"/>
      <c r="E352" s="208"/>
      <c r="F352" s="208" t="s">
        <v>59</v>
      </c>
      <c r="G352" s="208"/>
      <c r="H352" s="208"/>
      <c r="I352" s="449" t="s">
        <v>212</v>
      </c>
      <c r="J352" s="449"/>
      <c r="K352" s="285" t="s">
        <v>213</v>
      </c>
      <c r="L352" s="286"/>
      <c r="M352" s="287"/>
    </row>
    <row r="353" spans="1:15" ht="27" customHeight="1" x14ac:dyDescent="0.25">
      <c r="B353" s="208"/>
      <c r="C353" s="208"/>
      <c r="D353" s="208"/>
      <c r="E353" s="208"/>
      <c r="F353" s="208"/>
      <c r="G353" s="208"/>
      <c r="H353" s="208"/>
      <c r="I353" s="449"/>
      <c r="J353" s="449"/>
      <c r="K353" s="288"/>
      <c r="L353" s="289"/>
      <c r="M353" s="290"/>
    </row>
    <row r="354" spans="1:15" ht="21" x14ac:dyDescent="0.35">
      <c r="B354" s="54" t="s">
        <v>5</v>
      </c>
      <c r="C354" s="376">
        <f>'Wniosek o dotację'!C603:E603</f>
        <v>0</v>
      </c>
      <c r="D354" s="376"/>
      <c r="E354" s="376"/>
      <c r="F354" s="376">
        <f>'Wniosek o dotację'!F603:H603</f>
        <v>0</v>
      </c>
      <c r="G354" s="376"/>
      <c r="H354" s="376"/>
      <c r="I354" s="268"/>
      <c r="J354" s="268"/>
      <c r="K354" s="398"/>
      <c r="L354" s="398"/>
      <c r="M354" s="398"/>
    </row>
    <row r="355" spans="1:15" ht="21" x14ac:dyDescent="0.35">
      <c r="B355" s="54" t="s">
        <v>6</v>
      </c>
      <c r="C355" s="376">
        <f>'Wniosek o dotację'!C604:E604</f>
        <v>0</v>
      </c>
      <c r="D355" s="376"/>
      <c r="E355" s="376"/>
      <c r="F355" s="376">
        <f>'Wniosek o dotację'!F604:H604</f>
        <v>0</v>
      </c>
      <c r="G355" s="376"/>
      <c r="H355" s="376"/>
      <c r="I355" s="268"/>
      <c r="J355" s="268"/>
      <c r="K355" s="398"/>
      <c r="L355" s="398"/>
      <c r="M355" s="398"/>
    </row>
    <row r="356" spans="1:15" ht="21" x14ac:dyDescent="0.35">
      <c r="B356" s="54" t="s">
        <v>9</v>
      </c>
      <c r="C356" s="376">
        <f>'Wniosek o dotację'!C605:E605</f>
        <v>0</v>
      </c>
      <c r="D356" s="376"/>
      <c r="E356" s="376"/>
      <c r="F356" s="376">
        <f>'Wniosek o dotację'!F605:H605</f>
        <v>0</v>
      </c>
      <c r="G356" s="376"/>
      <c r="H356" s="376"/>
      <c r="I356" s="268"/>
      <c r="J356" s="268"/>
      <c r="K356" s="398"/>
      <c r="L356" s="398"/>
      <c r="M356" s="398"/>
    </row>
    <row r="357" spans="1:15" ht="21" x14ac:dyDescent="0.35">
      <c r="B357" s="54" t="s">
        <v>10</v>
      </c>
      <c r="C357" s="376">
        <f>'Wniosek o dotację'!C606:E606</f>
        <v>0</v>
      </c>
      <c r="D357" s="376"/>
      <c r="E357" s="376"/>
      <c r="F357" s="376">
        <f>'Wniosek o dotację'!F606:H606</f>
        <v>0</v>
      </c>
      <c r="G357" s="376"/>
      <c r="H357" s="376"/>
      <c r="I357" s="268"/>
      <c r="J357" s="268"/>
      <c r="K357" s="398"/>
      <c r="L357" s="398"/>
      <c r="M357" s="398"/>
    </row>
    <row r="358" spans="1:15" ht="21.75" thickBot="1" x14ac:dyDescent="0.4">
      <c r="A358" s="40"/>
      <c r="B358" s="68" t="s">
        <v>11</v>
      </c>
      <c r="C358" s="376">
        <f>'Wniosek o dotację'!C607:E607</f>
        <v>0</v>
      </c>
      <c r="D358" s="376"/>
      <c r="E358" s="376"/>
      <c r="F358" s="376">
        <f>'Wniosek o dotację'!F607:H607</f>
        <v>0</v>
      </c>
      <c r="G358" s="376"/>
      <c r="H358" s="376"/>
      <c r="I358" s="268"/>
      <c r="J358" s="268"/>
      <c r="K358" s="398"/>
      <c r="L358" s="398"/>
      <c r="M358" s="398"/>
    </row>
    <row r="359" spans="1:15" ht="21.75" thickTop="1" x14ac:dyDescent="0.35">
      <c r="B359" s="69" t="s">
        <v>23</v>
      </c>
      <c r="C359" s="376">
        <f>'Wniosek o dotację'!C608:E608</f>
        <v>0</v>
      </c>
      <c r="D359" s="376"/>
      <c r="E359" s="376"/>
      <c r="F359" s="376">
        <f>'Wniosek o dotację'!F608:H608</f>
        <v>0</v>
      </c>
      <c r="G359" s="376"/>
      <c r="H359" s="376"/>
      <c r="I359" s="268"/>
      <c r="J359" s="268"/>
      <c r="K359" s="268"/>
      <c r="L359" s="268"/>
      <c r="M359" s="268"/>
    </row>
    <row r="360" spans="1:15" ht="21" x14ac:dyDescent="0.35">
      <c r="B360" s="54" t="s">
        <v>25</v>
      </c>
      <c r="C360" s="376">
        <f>'Wniosek o dotację'!C609:E609</f>
        <v>0</v>
      </c>
      <c r="D360" s="376"/>
      <c r="E360" s="376"/>
      <c r="F360" s="376">
        <f>'Wniosek o dotację'!F609:H609</f>
        <v>0</v>
      </c>
      <c r="G360" s="376"/>
      <c r="H360" s="376"/>
      <c r="I360" s="268"/>
      <c r="J360" s="268"/>
      <c r="K360" s="268"/>
      <c r="L360" s="268"/>
      <c r="M360" s="268"/>
    </row>
    <row r="361" spans="1:15" ht="21" x14ac:dyDescent="0.35">
      <c r="B361" s="54" t="s">
        <v>29</v>
      </c>
      <c r="C361" s="376">
        <f>'Wniosek o dotację'!C610:E610</f>
        <v>0</v>
      </c>
      <c r="D361" s="376"/>
      <c r="E361" s="376"/>
      <c r="F361" s="376">
        <f>'Wniosek o dotację'!F610:H610</f>
        <v>0</v>
      </c>
      <c r="G361" s="376"/>
      <c r="H361" s="376"/>
      <c r="I361" s="268"/>
      <c r="J361" s="268"/>
      <c r="K361" s="268"/>
      <c r="L361" s="268"/>
      <c r="M361" s="268"/>
    </row>
    <row r="362" spans="1:15" ht="21" x14ac:dyDescent="0.35">
      <c r="B362" s="54" t="s">
        <v>30</v>
      </c>
      <c r="C362" s="376">
        <f>'Wniosek o dotację'!C611:E611</f>
        <v>0</v>
      </c>
      <c r="D362" s="376"/>
      <c r="E362" s="376"/>
      <c r="F362" s="376">
        <f>'Wniosek o dotację'!F611:H611</f>
        <v>0</v>
      </c>
      <c r="G362" s="376"/>
      <c r="H362" s="376"/>
      <c r="I362" s="268"/>
      <c r="J362" s="268"/>
      <c r="K362" s="268"/>
      <c r="L362" s="268"/>
      <c r="M362" s="268"/>
    </row>
    <row r="363" spans="1:15" ht="21" x14ac:dyDescent="0.35">
      <c r="B363" s="54" t="s">
        <v>31</v>
      </c>
      <c r="C363" s="376">
        <f>'Wniosek o dotację'!C612:E612</f>
        <v>0</v>
      </c>
      <c r="D363" s="376"/>
      <c r="E363" s="376"/>
      <c r="F363" s="376">
        <f>'Wniosek o dotację'!F612:H612</f>
        <v>0</v>
      </c>
      <c r="G363" s="376"/>
      <c r="H363" s="376"/>
      <c r="I363" s="268"/>
      <c r="J363" s="268"/>
      <c r="K363" s="268"/>
      <c r="L363" s="268"/>
      <c r="M363" s="268"/>
    </row>
    <row r="364" spans="1:15" ht="21" x14ac:dyDescent="0.25">
      <c r="H364" s="81"/>
      <c r="I364" s="81"/>
      <c r="J364" s="487"/>
      <c r="K364" s="487"/>
      <c r="L364" s="487"/>
      <c r="M364" s="487"/>
    </row>
    <row r="365" spans="1:15" ht="19.5" thickBot="1" x14ac:dyDescent="0.35">
      <c r="B365" s="230" t="s">
        <v>77</v>
      </c>
      <c r="C365" s="230"/>
      <c r="N365" s="86"/>
      <c r="O365" s="87"/>
    </row>
    <row r="366" spans="1:15" x14ac:dyDescent="0.25">
      <c r="B366" s="256" t="s">
        <v>79</v>
      </c>
      <c r="C366" s="257"/>
      <c r="D366" s="258"/>
      <c r="E366" s="258"/>
      <c r="F366" s="258"/>
      <c r="G366" s="259"/>
    </row>
    <row r="367" spans="1:15" ht="15.75" thickBot="1" x14ac:dyDescent="0.3">
      <c r="B367" s="395"/>
      <c r="C367" s="396"/>
      <c r="D367" s="396"/>
      <c r="E367" s="396"/>
      <c r="F367" s="396"/>
      <c r="G367" s="397"/>
    </row>
    <row r="368" spans="1:15" ht="67.5" customHeight="1" x14ac:dyDescent="0.25">
      <c r="B368" s="61" t="s">
        <v>13</v>
      </c>
      <c r="C368" s="245" t="s">
        <v>65</v>
      </c>
      <c r="D368" s="245"/>
      <c r="E368" s="245"/>
      <c r="F368" s="245"/>
      <c r="G368" s="245"/>
      <c r="H368" s="160" t="s">
        <v>179</v>
      </c>
      <c r="I368" s="161" t="s">
        <v>215</v>
      </c>
      <c r="J368" s="161" t="s">
        <v>216</v>
      </c>
      <c r="K368" s="162" t="s">
        <v>217</v>
      </c>
      <c r="L368" s="493" t="s">
        <v>229</v>
      </c>
      <c r="M368" s="494"/>
    </row>
    <row r="369" spans="1:14" ht="21" x14ac:dyDescent="0.35">
      <c r="B369" s="54" t="s">
        <v>5</v>
      </c>
      <c r="C369" s="189">
        <f>'Wniosek o dotację'!C620:G620</f>
        <v>0</v>
      </c>
      <c r="D369" s="190"/>
      <c r="E369" s="190"/>
      <c r="F369" s="190"/>
      <c r="G369" s="191"/>
      <c r="H369" s="78"/>
      <c r="I369" s="169">
        <f>'Wniosek o dotację'!I620</f>
        <v>0</v>
      </c>
      <c r="J369" s="78"/>
      <c r="K369" s="172">
        <f>J369</f>
        <v>0</v>
      </c>
      <c r="L369" s="450"/>
      <c r="M369" s="451"/>
    </row>
    <row r="370" spans="1:14" ht="21" x14ac:dyDescent="0.35">
      <c r="B370" s="54" t="s">
        <v>6</v>
      </c>
      <c r="C370" s="189">
        <f>'Wniosek o dotację'!C621:G621</f>
        <v>0</v>
      </c>
      <c r="D370" s="190"/>
      <c r="E370" s="190"/>
      <c r="F370" s="190"/>
      <c r="G370" s="191"/>
      <c r="H370" s="78"/>
      <c r="I370" s="169">
        <f>'Wniosek o dotację'!I621</f>
        <v>0</v>
      </c>
      <c r="J370" s="78"/>
      <c r="K370" s="172">
        <f t="shared" ref="K370:K388" si="24">J370</f>
        <v>0</v>
      </c>
      <c r="L370" s="450"/>
      <c r="M370" s="451"/>
    </row>
    <row r="371" spans="1:14" ht="21" x14ac:dyDescent="0.35">
      <c r="B371" s="54" t="s">
        <v>9</v>
      </c>
      <c r="C371" s="189">
        <f>'Wniosek o dotację'!C622:G622</f>
        <v>0</v>
      </c>
      <c r="D371" s="190"/>
      <c r="E371" s="190"/>
      <c r="F371" s="190"/>
      <c r="G371" s="191"/>
      <c r="H371" s="78"/>
      <c r="I371" s="169">
        <f>'Wniosek o dotację'!I622</f>
        <v>0</v>
      </c>
      <c r="J371" s="78"/>
      <c r="K371" s="172">
        <f t="shared" si="24"/>
        <v>0</v>
      </c>
      <c r="L371" s="450"/>
      <c r="M371" s="451"/>
    </row>
    <row r="372" spans="1:14" ht="21" x14ac:dyDescent="0.35">
      <c r="B372" s="54" t="s">
        <v>10</v>
      </c>
      <c r="C372" s="189">
        <f>'Wniosek o dotację'!C623:G623</f>
        <v>0</v>
      </c>
      <c r="D372" s="190"/>
      <c r="E372" s="190"/>
      <c r="F372" s="190"/>
      <c r="G372" s="191"/>
      <c r="H372" s="78"/>
      <c r="I372" s="169">
        <f>'Wniosek o dotację'!I623</f>
        <v>0</v>
      </c>
      <c r="J372" s="78"/>
      <c r="K372" s="172">
        <f t="shared" si="24"/>
        <v>0</v>
      </c>
      <c r="L372" s="450"/>
      <c r="M372" s="451"/>
      <c r="N372" s="14"/>
    </row>
    <row r="373" spans="1:14" ht="21.75" thickBot="1" x14ac:dyDescent="0.4">
      <c r="A373" s="40"/>
      <c r="B373" s="68" t="s">
        <v>11</v>
      </c>
      <c r="C373" s="189">
        <f>'Wniosek o dotację'!C624:G624</f>
        <v>0</v>
      </c>
      <c r="D373" s="190"/>
      <c r="E373" s="190"/>
      <c r="F373" s="190"/>
      <c r="G373" s="191"/>
      <c r="H373" s="78"/>
      <c r="I373" s="169">
        <f>'Wniosek o dotację'!I624</f>
        <v>0</v>
      </c>
      <c r="J373" s="78"/>
      <c r="K373" s="172">
        <f t="shared" si="24"/>
        <v>0</v>
      </c>
      <c r="L373" s="450"/>
      <c r="M373" s="451"/>
      <c r="N373" s="93"/>
    </row>
    <row r="374" spans="1:14" ht="21.75" thickTop="1" x14ac:dyDescent="0.35">
      <c r="B374" s="69" t="s">
        <v>23</v>
      </c>
      <c r="C374" s="189">
        <f>'Wniosek o dotację'!C625:G625</f>
        <v>0</v>
      </c>
      <c r="D374" s="190"/>
      <c r="E374" s="190"/>
      <c r="F374" s="190"/>
      <c r="G374" s="191"/>
      <c r="H374" s="78"/>
      <c r="I374" s="169">
        <f>'Wniosek o dotację'!I625</f>
        <v>0</v>
      </c>
      <c r="J374" s="78"/>
      <c r="K374" s="172">
        <f t="shared" si="24"/>
        <v>0</v>
      </c>
      <c r="L374" s="450"/>
      <c r="M374" s="451"/>
      <c r="N374" s="93"/>
    </row>
    <row r="375" spans="1:14" ht="21" x14ac:dyDescent="0.35">
      <c r="B375" s="54" t="s">
        <v>25</v>
      </c>
      <c r="C375" s="189">
        <f>'Wniosek o dotację'!C626:G626</f>
        <v>0</v>
      </c>
      <c r="D375" s="190"/>
      <c r="E375" s="190"/>
      <c r="F375" s="190"/>
      <c r="G375" s="191"/>
      <c r="H375" s="78"/>
      <c r="I375" s="169">
        <f>'Wniosek o dotację'!I626</f>
        <v>0</v>
      </c>
      <c r="J375" s="78"/>
      <c r="K375" s="172">
        <f t="shared" si="24"/>
        <v>0</v>
      </c>
      <c r="L375" s="450"/>
      <c r="M375" s="451"/>
      <c r="N375" s="93"/>
    </row>
    <row r="376" spans="1:14" ht="21" x14ac:dyDescent="0.35">
      <c r="B376" s="54" t="s">
        <v>29</v>
      </c>
      <c r="C376" s="189">
        <f>'Wniosek o dotację'!C627:G627</f>
        <v>0</v>
      </c>
      <c r="D376" s="190"/>
      <c r="E376" s="190"/>
      <c r="F376" s="190"/>
      <c r="G376" s="191"/>
      <c r="H376" s="78"/>
      <c r="I376" s="169">
        <f>'Wniosek o dotację'!I627</f>
        <v>0</v>
      </c>
      <c r="J376" s="78"/>
      <c r="K376" s="172">
        <f t="shared" si="24"/>
        <v>0</v>
      </c>
      <c r="L376" s="450"/>
      <c r="M376" s="451"/>
      <c r="N376" s="93"/>
    </row>
    <row r="377" spans="1:14" ht="21" x14ac:dyDescent="0.35">
      <c r="B377" s="54" t="s">
        <v>30</v>
      </c>
      <c r="C377" s="189">
        <f>'Wniosek o dotację'!C628:G628</f>
        <v>0</v>
      </c>
      <c r="D377" s="190"/>
      <c r="E377" s="190"/>
      <c r="F377" s="190"/>
      <c r="G377" s="191"/>
      <c r="H377" s="78"/>
      <c r="I377" s="169">
        <f>'Wniosek o dotację'!I628</f>
        <v>0</v>
      </c>
      <c r="J377" s="78"/>
      <c r="K377" s="172">
        <f t="shared" si="24"/>
        <v>0</v>
      </c>
      <c r="L377" s="450"/>
      <c r="M377" s="451"/>
      <c r="N377" s="14"/>
    </row>
    <row r="378" spans="1:14" ht="21" x14ac:dyDescent="0.35">
      <c r="B378" s="54" t="s">
        <v>31</v>
      </c>
      <c r="C378" s="189">
        <f>'Wniosek o dotację'!C629:G629</f>
        <v>0</v>
      </c>
      <c r="D378" s="190"/>
      <c r="E378" s="190"/>
      <c r="F378" s="190"/>
      <c r="G378" s="191"/>
      <c r="H378" s="78"/>
      <c r="I378" s="169">
        <f>'Wniosek o dotację'!I629</f>
        <v>0</v>
      </c>
      <c r="J378" s="78"/>
      <c r="K378" s="172">
        <f t="shared" si="24"/>
        <v>0</v>
      </c>
      <c r="L378" s="450"/>
      <c r="M378" s="451"/>
      <c r="N378" s="14"/>
    </row>
    <row r="379" spans="1:14" ht="21" x14ac:dyDescent="0.35">
      <c r="B379" s="54" t="s">
        <v>99</v>
      </c>
      <c r="C379" s="189">
        <f>'Wniosek o dotację'!C630:G630</f>
        <v>0</v>
      </c>
      <c r="D379" s="190"/>
      <c r="E379" s="190"/>
      <c r="F379" s="190"/>
      <c r="G379" s="191"/>
      <c r="H379" s="78"/>
      <c r="I379" s="169">
        <f>'Wniosek o dotację'!I630</f>
        <v>0</v>
      </c>
      <c r="J379" s="78"/>
      <c r="K379" s="172">
        <f t="shared" si="24"/>
        <v>0</v>
      </c>
      <c r="L379" s="450"/>
      <c r="M379" s="451"/>
    </row>
    <row r="380" spans="1:14" ht="21" x14ac:dyDescent="0.35">
      <c r="B380" s="54" t="s">
        <v>100</v>
      </c>
      <c r="C380" s="189">
        <f>'Wniosek o dotację'!C631:G631</f>
        <v>0</v>
      </c>
      <c r="D380" s="190"/>
      <c r="E380" s="190"/>
      <c r="F380" s="190"/>
      <c r="G380" s="191"/>
      <c r="H380" s="78"/>
      <c r="I380" s="169">
        <f>'Wniosek o dotację'!I631</f>
        <v>0</v>
      </c>
      <c r="J380" s="78"/>
      <c r="K380" s="172">
        <f t="shared" si="24"/>
        <v>0</v>
      </c>
      <c r="L380" s="450"/>
      <c r="M380" s="451"/>
    </row>
    <row r="381" spans="1:14" ht="21" x14ac:dyDescent="0.35">
      <c r="B381" s="54" t="s">
        <v>101</v>
      </c>
      <c r="C381" s="189">
        <f>'Wniosek o dotację'!C632:G632</f>
        <v>0</v>
      </c>
      <c r="D381" s="190"/>
      <c r="E381" s="190"/>
      <c r="F381" s="190"/>
      <c r="G381" s="191"/>
      <c r="H381" s="78"/>
      <c r="I381" s="169">
        <f>'Wniosek o dotację'!I632</f>
        <v>0</v>
      </c>
      <c r="J381" s="78"/>
      <c r="K381" s="172">
        <f t="shared" si="24"/>
        <v>0</v>
      </c>
      <c r="L381" s="450"/>
      <c r="M381" s="451"/>
    </row>
    <row r="382" spans="1:14" ht="21" x14ac:dyDescent="0.35">
      <c r="B382" s="54" t="s">
        <v>102</v>
      </c>
      <c r="C382" s="189">
        <f>'Wniosek o dotację'!C633:G633</f>
        <v>0</v>
      </c>
      <c r="D382" s="190"/>
      <c r="E382" s="190"/>
      <c r="F382" s="190"/>
      <c r="G382" s="191"/>
      <c r="H382" s="78"/>
      <c r="I382" s="169">
        <f>'Wniosek o dotację'!I633</f>
        <v>0</v>
      </c>
      <c r="J382" s="78"/>
      <c r="K382" s="172">
        <f t="shared" si="24"/>
        <v>0</v>
      </c>
      <c r="L382" s="450"/>
      <c r="M382" s="451"/>
    </row>
    <row r="383" spans="1:14" ht="21" x14ac:dyDescent="0.35">
      <c r="B383" s="54" t="s">
        <v>103</v>
      </c>
      <c r="C383" s="189">
        <f>'Wniosek o dotację'!C634:G634</f>
        <v>0</v>
      </c>
      <c r="D383" s="190"/>
      <c r="E383" s="190"/>
      <c r="F383" s="190"/>
      <c r="G383" s="191"/>
      <c r="H383" s="78"/>
      <c r="I383" s="169">
        <f>'Wniosek o dotację'!I634</f>
        <v>0</v>
      </c>
      <c r="J383" s="78"/>
      <c r="K383" s="172">
        <f t="shared" si="24"/>
        <v>0</v>
      </c>
      <c r="L383" s="450"/>
      <c r="M383" s="451"/>
    </row>
    <row r="384" spans="1:14" ht="21" x14ac:dyDescent="0.35">
      <c r="B384" s="54" t="s">
        <v>112</v>
      </c>
      <c r="C384" s="189">
        <f>'Wniosek o dotację'!C635:G635</f>
        <v>0</v>
      </c>
      <c r="D384" s="190"/>
      <c r="E384" s="190"/>
      <c r="F384" s="190"/>
      <c r="G384" s="191"/>
      <c r="H384" s="78"/>
      <c r="I384" s="169">
        <f>'Wniosek o dotację'!I635</f>
        <v>0</v>
      </c>
      <c r="J384" s="78"/>
      <c r="K384" s="172">
        <f t="shared" si="24"/>
        <v>0</v>
      </c>
      <c r="L384" s="450"/>
      <c r="M384" s="451"/>
    </row>
    <row r="385" spans="2:16" ht="21" x14ac:dyDescent="0.35">
      <c r="B385" s="54" t="s">
        <v>113</v>
      </c>
      <c r="C385" s="189">
        <f>'Wniosek o dotację'!C636:G636</f>
        <v>0</v>
      </c>
      <c r="D385" s="190"/>
      <c r="E385" s="190"/>
      <c r="F385" s="190"/>
      <c r="G385" s="191"/>
      <c r="H385" s="78"/>
      <c r="I385" s="169">
        <f>'Wniosek o dotację'!I636</f>
        <v>0</v>
      </c>
      <c r="J385" s="78"/>
      <c r="K385" s="172">
        <f t="shared" si="24"/>
        <v>0</v>
      </c>
      <c r="L385" s="450"/>
      <c r="M385" s="451"/>
    </row>
    <row r="386" spans="2:16" ht="21" x14ac:dyDescent="0.35">
      <c r="B386" s="54" t="s">
        <v>114</v>
      </c>
      <c r="C386" s="189">
        <f>'Wniosek o dotację'!C637:G637</f>
        <v>0</v>
      </c>
      <c r="D386" s="190"/>
      <c r="E386" s="190"/>
      <c r="F386" s="190"/>
      <c r="G386" s="191"/>
      <c r="H386" s="78"/>
      <c r="I386" s="169">
        <f>'Wniosek o dotację'!I637</f>
        <v>0</v>
      </c>
      <c r="J386" s="78"/>
      <c r="K386" s="172">
        <f t="shared" si="24"/>
        <v>0</v>
      </c>
      <c r="L386" s="450"/>
      <c r="M386" s="451"/>
    </row>
    <row r="387" spans="2:16" ht="21" x14ac:dyDescent="0.35">
      <c r="B387" s="54" t="s">
        <v>115</v>
      </c>
      <c r="C387" s="189">
        <f>'Wniosek o dotację'!C638:G638</f>
        <v>0</v>
      </c>
      <c r="D387" s="190"/>
      <c r="E387" s="190"/>
      <c r="F387" s="190"/>
      <c r="G387" s="191"/>
      <c r="H387" s="78"/>
      <c r="I387" s="169">
        <f>'Wniosek o dotację'!I638</f>
        <v>0</v>
      </c>
      <c r="J387" s="78"/>
      <c r="K387" s="172">
        <f t="shared" si="24"/>
        <v>0</v>
      </c>
      <c r="L387" s="450"/>
      <c r="M387" s="451"/>
    </row>
    <row r="388" spans="2:16" ht="21" x14ac:dyDescent="0.35">
      <c r="B388" s="54" t="s">
        <v>116</v>
      </c>
      <c r="C388" s="189">
        <f>'Wniosek o dotację'!C639:G639</f>
        <v>0</v>
      </c>
      <c r="D388" s="190"/>
      <c r="E388" s="190"/>
      <c r="F388" s="190"/>
      <c r="G388" s="191"/>
      <c r="H388" s="78"/>
      <c r="I388" s="169">
        <f>'Wniosek o dotację'!I639</f>
        <v>0</v>
      </c>
      <c r="J388" s="78"/>
      <c r="K388" s="172">
        <f t="shared" si="24"/>
        <v>0</v>
      </c>
      <c r="L388" s="450"/>
      <c r="M388" s="451"/>
    </row>
    <row r="389" spans="2:16" ht="21" customHeight="1" x14ac:dyDescent="0.25">
      <c r="B389" s="157" t="s">
        <v>214</v>
      </c>
      <c r="C389" s="173"/>
      <c r="D389" s="174"/>
      <c r="E389" s="174"/>
      <c r="F389" s="174"/>
      <c r="G389" s="174"/>
      <c r="H389" s="174"/>
      <c r="I389" s="175"/>
      <c r="J389" s="174"/>
      <c r="K389" s="175"/>
      <c r="L389" s="174"/>
      <c r="M389" s="174"/>
    </row>
    <row r="393" spans="2:16" ht="15.75" thickBot="1" x14ac:dyDescent="0.3"/>
    <row r="394" spans="2:16" x14ac:dyDescent="0.25">
      <c r="M394" s="95"/>
      <c r="N394" s="96"/>
      <c r="O394" s="97"/>
      <c r="P394" s="98"/>
    </row>
    <row r="395" spans="2:16" x14ac:dyDescent="0.25">
      <c r="M395" s="99"/>
      <c r="N395" s="93"/>
      <c r="O395" s="14"/>
      <c r="P395" s="100"/>
    </row>
    <row r="396" spans="2:16" x14ac:dyDescent="0.25">
      <c r="M396" s="99"/>
      <c r="N396" s="93"/>
      <c r="O396" s="14"/>
      <c r="P396" s="100"/>
    </row>
    <row r="397" spans="2:16" ht="19.5" thickBot="1" x14ac:dyDescent="0.35">
      <c r="B397" s="101" t="s">
        <v>66</v>
      </c>
      <c r="M397" s="102"/>
      <c r="N397" s="103"/>
      <c r="O397" s="104"/>
      <c r="P397" s="105"/>
    </row>
    <row r="398" spans="2:16" x14ac:dyDescent="0.25">
      <c r="B398" s="401"/>
      <c r="C398" s="402"/>
      <c r="D398" s="402"/>
      <c r="E398" s="402"/>
      <c r="F398" s="403"/>
      <c r="N398" s="106" t="s">
        <v>67</v>
      </c>
    </row>
    <row r="399" spans="2:16" x14ac:dyDescent="0.25">
      <c r="B399" s="404"/>
      <c r="C399" s="405"/>
      <c r="D399" s="405"/>
      <c r="E399" s="405"/>
      <c r="F399" s="406"/>
    </row>
    <row r="400" spans="2:16" x14ac:dyDescent="0.25">
      <c r="B400" s="404"/>
      <c r="C400" s="405"/>
      <c r="D400" s="405"/>
      <c r="E400" s="405"/>
      <c r="F400" s="406"/>
    </row>
    <row r="401" spans="2:6" x14ac:dyDescent="0.25">
      <c r="B401" s="404"/>
      <c r="C401" s="405"/>
      <c r="D401" s="405"/>
      <c r="E401" s="405"/>
      <c r="F401" s="406"/>
    </row>
    <row r="402" spans="2:6" ht="15.75" thickBot="1" x14ac:dyDescent="0.3">
      <c r="B402" s="407"/>
      <c r="C402" s="408"/>
      <c r="D402" s="408"/>
      <c r="E402" s="408"/>
      <c r="F402" s="409"/>
    </row>
    <row r="403" spans="2:6" x14ac:dyDescent="0.25">
      <c r="D403" s="106" t="s">
        <v>301</v>
      </c>
    </row>
  </sheetData>
  <sheetProtection password="FFE0" sheet="1" objects="1" scenarios="1" formatCells="0" formatColumns="0" formatRows="0"/>
  <mergeCells count="899">
    <mergeCell ref="M104:N104"/>
    <mergeCell ref="M77:N77"/>
    <mergeCell ref="J58:K58"/>
    <mergeCell ref="K98:L98"/>
    <mergeCell ref="M98:N98"/>
    <mergeCell ref="M94:N94"/>
    <mergeCell ref="C34:I34"/>
    <mergeCell ref="C44:F44"/>
    <mergeCell ref="C45:F45"/>
    <mergeCell ref="C46:F46"/>
    <mergeCell ref="C47:F47"/>
    <mergeCell ref="C48:F48"/>
    <mergeCell ref="C42:F42"/>
    <mergeCell ref="M101:N101"/>
    <mergeCell ref="G102:H102"/>
    <mergeCell ref="I102:J102"/>
    <mergeCell ref="K102:L102"/>
    <mergeCell ref="M102:N102"/>
    <mergeCell ref="G97:H97"/>
    <mergeCell ref="G98:H98"/>
    <mergeCell ref="J61:K61"/>
    <mergeCell ref="J62:K62"/>
    <mergeCell ref="I87:J87"/>
    <mergeCell ref="K87:L87"/>
    <mergeCell ref="M87:N87"/>
    <mergeCell ref="K78:L78"/>
    <mergeCell ref="M78:N78"/>
    <mergeCell ref="G103:H103"/>
    <mergeCell ref="I103:J103"/>
    <mergeCell ref="K103:L103"/>
    <mergeCell ref="M103:N103"/>
    <mergeCell ref="G79:H79"/>
    <mergeCell ref="I79:J79"/>
    <mergeCell ref="K79:L79"/>
    <mergeCell ref="M79:N79"/>
    <mergeCell ref="G80:H80"/>
    <mergeCell ref="I80:J80"/>
    <mergeCell ref="K80:L80"/>
    <mergeCell ref="M80:N80"/>
    <mergeCell ref="K85:L85"/>
    <mergeCell ref="M85:N85"/>
    <mergeCell ref="G87:H87"/>
    <mergeCell ref="K97:L97"/>
    <mergeCell ref="M97:N97"/>
    <mergeCell ref="M93:N93"/>
    <mergeCell ref="I96:J96"/>
    <mergeCell ref="K96:L96"/>
    <mergeCell ref="M96:N96"/>
    <mergeCell ref="K359:M359"/>
    <mergeCell ref="K360:M360"/>
    <mergeCell ref="K361:M361"/>
    <mergeCell ref="B398:F402"/>
    <mergeCell ref="F17:M21"/>
    <mergeCell ref="C383:G383"/>
    <mergeCell ref="C384:G384"/>
    <mergeCell ref="C385:G385"/>
    <mergeCell ref="C386:G386"/>
    <mergeCell ref="C387:G387"/>
    <mergeCell ref="C388:G388"/>
    <mergeCell ref="C377:G377"/>
    <mergeCell ref="C378:G378"/>
    <mergeCell ref="C379:G379"/>
    <mergeCell ref="C380:G380"/>
    <mergeCell ref="C381:G381"/>
    <mergeCell ref="C382:G382"/>
    <mergeCell ref="C371:G371"/>
    <mergeCell ref="C372:G372"/>
    <mergeCell ref="C373:G373"/>
    <mergeCell ref="I46:J46"/>
    <mergeCell ref="K362:M362"/>
    <mergeCell ref="K363:M363"/>
    <mergeCell ref="C374:G374"/>
    <mergeCell ref="C375:G375"/>
    <mergeCell ref="C376:G376"/>
    <mergeCell ref="J364:M364"/>
    <mergeCell ref="C362:E362"/>
    <mergeCell ref="F362:H362"/>
    <mergeCell ref="C363:E363"/>
    <mergeCell ref="F363:H363"/>
    <mergeCell ref="I362:J362"/>
    <mergeCell ref="I363:J363"/>
    <mergeCell ref="C368:G368"/>
    <mergeCell ref="B365:C365"/>
    <mergeCell ref="B366:G367"/>
    <mergeCell ref="L369:M369"/>
    <mergeCell ref="L370:M370"/>
    <mergeCell ref="L371:M371"/>
    <mergeCell ref="L372:M372"/>
    <mergeCell ref="L373:M373"/>
    <mergeCell ref="L374:M374"/>
    <mergeCell ref="L375:M375"/>
    <mergeCell ref="L376:M376"/>
    <mergeCell ref="L368:M368"/>
    <mergeCell ref="C360:E360"/>
    <mergeCell ref="F360:H360"/>
    <mergeCell ref="C361:E361"/>
    <mergeCell ref="F361:H361"/>
    <mergeCell ref="I352:J353"/>
    <mergeCell ref="I354:J354"/>
    <mergeCell ref="I355:J355"/>
    <mergeCell ref="I359:J359"/>
    <mergeCell ref="I360:J360"/>
    <mergeCell ref="I361:J361"/>
    <mergeCell ref="C359:E359"/>
    <mergeCell ref="F359:H359"/>
    <mergeCell ref="C356:E356"/>
    <mergeCell ref="F356:H356"/>
    <mergeCell ref="C357:E357"/>
    <mergeCell ref="F357:H357"/>
    <mergeCell ref="I356:J356"/>
    <mergeCell ref="I357:J357"/>
    <mergeCell ref="I358:J358"/>
    <mergeCell ref="K352:M353"/>
    <mergeCell ref="K354:M354"/>
    <mergeCell ref="K355:M355"/>
    <mergeCell ref="C358:E358"/>
    <mergeCell ref="F358:H358"/>
    <mergeCell ref="B342:B343"/>
    <mergeCell ref="C342:G343"/>
    <mergeCell ref="C344:G344"/>
    <mergeCell ref="C354:E354"/>
    <mergeCell ref="F354:H354"/>
    <mergeCell ref="C355:E355"/>
    <mergeCell ref="F355:H355"/>
    <mergeCell ref="B349:C349"/>
    <mergeCell ref="B350:G351"/>
    <mergeCell ref="B352:B353"/>
    <mergeCell ref="C352:E353"/>
    <mergeCell ref="F352:H353"/>
    <mergeCell ref="K358:M358"/>
    <mergeCell ref="K356:M356"/>
    <mergeCell ref="K357:M357"/>
    <mergeCell ref="C335:F336"/>
    <mergeCell ref="B339:C339"/>
    <mergeCell ref="H342:K343"/>
    <mergeCell ref="H344:K344"/>
    <mergeCell ref="L342:O343"/>
    <mergeCell ref="L344:O344"/>
    <mergeCell ref="C347:G347"/>
    <mergeCell ref="C348:G348"/>
    <mergeCell ref="M348:N348"/>
    <mergeCell ref="O348:P348"/>
    <mergeCell ref="C345:G345"/>
    <mergeCell ref="C346:G346"/>
    <mergeCell ref="H345:K345"/>
    <mergeCell ref="H346:K346"/>
    <mergeCell ref="H347:K347"/>
    <mergeCell ref="L345:O345"/>
    <mergeCell ref="L346:O346"/>
    <mergeCell ref="L347:O347"/>
    <mergeCell ref="B340:G341"/>
    <mergeCell ref="C332:G332"/>
    <mergeCell ref="N332:O332"/>
    <mergeCell ref="N333:O333"/>
    <mergeCell ref="J332:K332"/>
    <mergeCell ref="L332:M332"/>
    <mergeCell ref="C330:G330"/>
    <mergeCell ref="N330:O330"/>
    <mergeCell ref="C331:G331"/>
    <mergeCell ref="N331:O331"/>
    <mergeCell ref="J331:K331"/>
    <mergeCell ref="L331:M331"/>
    <mergeCell ref="C328:G328"/>
    <mergeCell ref="N328:O328"/>
    <mergeCell ref="C329:G329"/>
    <mergeCell ref="N329:O329"/>
    <mergeCell ref="J328:K328"/>
    <mergeCell ref="L328:M328"/>
    <mergeCell ref="J329:K329"/>
    <mergeCell ref="L329:M329"/>
    <mergeCell ref="J330:K330"/>
    <mergeCell ref="L330:M330"/>
    <mergeCell ref="C323:G323"/>
    <mergeCell ref="N323:O323"/>
    <mergeCell ref="C317:G317"/>
    <mergeCell ref="N317:O317"/>
    <mergeCell ref="N318:O318"/>
    <mergeCell ref="B320:C320"/>
    <mergeCell ref="B321:G321"/>
    <mergeCell ref="J317:K317"/>
    <mergeCell ref="L317:M317"/>
    <mergeCell ref="J322:K322"/>
    <mergeCell ref="L322:M322"/>
    <mergeCell ref="J323:K323"/>
    <mergeCell ref="L323:M323"/>
    <mergeCell ref="C322:G322"/>
    <mergeCell ref="N322:O322"/>
    <mergeCell ref="C326:G326"/>
    <mergeCell ref="N326:O326"/>
    <mergeCell ref="C327:G327"/>
    <mergeCell ref="N327:O327"/>
    <mergeCell ref="C324:G324"/>
    <mergeCell ref="N324:O324"/>
    <mergeCell ref="C325:G325"/>
    <mergeCell ref="N325:O325"/>
    <mergeCell ref="J324:K324"/>
    <mergeCell ref="L324:M324"/>
    <mergeCell ref="J325:K325"/>
    <mergeCell ref="L325:M325"/>
    <mergeCell ref="J326:K326"/>
    <mergeCell ref="L326:M326"/>
    <mergeCell ref="J327:K327"/>
    <mergeCell ref="L327:M327"/>
    <mergeCell ref="C315:G315"/>
    <mergeCell ref="N315:O315"/>
    <mergeCell ref="C316:G316"/>
    <mergeCell ref="N316:O316"/>
    <mergeCell ref="C313:G313"/>
    <mergeCell ref="N313:O313"/>
    <mergeCell ref="C314:G314"/>
    <mergeCell ref="N314:O314"/>
    <mergeCell ref="J313:K313"/>
    <mergeCell ref="L313:M313"/>
    <mergeCell ref="J314:K314"/>
    <mergeCell ref="L314:M314"/>
    <mergeCell ref="J315:K315"/>
    <mergeCell ref="L315:M315"/>
    <mergeCell ref="J316:K316"/>
    <mergeCell ref="L316:M316"/>
    <mergeCell ref="N308:O308"/>
    <mergeCell ref="C302:G302"/>
    <mergeCell ref="N302:O302"/>
    <mergeCell ref="N303:O303"/>
    <mergeCell ref="B305:C305"/>
    <mergeCell ref="B306:G306"/>
    <mergeCell ref="J302:K302"/>
    <mergeCell ref="L302:M302"/>
    <mergeCell ref="J307:K307"/>
    <mergeCell ref="L307:M307"/>
    <mergeCell ref="J308:K308"/>
    <mergeCell ref="L308:M308"/>
    <mergeCell ref="C307:G307"/>
    <mergeCell ref="N307:O307"/>
    <mergeCell ref="C308:G308"/>
    <mergeCell ref="N311:O311"/>
    <mergeCell ref="C312:G312"/>
    <mergeCell ref="N312:O312"/>
    <mergeCell ref="C309:G309"/>
    <mergeCell ref="N309:O309"/>
    <mergeCell ref="C310:G310"/>
    <mergeCell ref="N310:O310"/>
    <mergeCell ref="J309:K309"/>
    <mergeCell ref="L309:M309"/>
    <mergeCell ref="J310:K310"/>
    <mergeCell ref="L310:M310"/>
    <mergeCell ref="J311:K311"/>
    <mergeCell ref="L311:M311"/>
    <mergeCell ref="J312:K312"/>
    <mergeCell ref="L312:M312"/>
    <mergeCell ref="C311:G311"/>
    <mergeCell ref="N300:O300"/>
    <mergeCell ref="C301:G301"/>
    <mergeCell ref="N301:O301"/>
    <mergeCell ref="C298:G298"/>
    <mergeCell ref="N298:O298"/>
    <mergeCell ref="C299:G299"/>
    <mergeCell ref="N299:O299"/>
    <mergeCell ref="J298:K298"/>
    <mergeCell ref="L298:M298"/>
    <mergeCell ref="J299:K299"/>
    <mergeCell ref="L299:M299"/>
    <mergeCell ref="J300:K300"/>
    <mergeCell ref="L300:M300"/>
    <mergeCell ref="J301:K301"/>
    <mergeCell ref="L301:M301"/>
    <mergeCell ref="N293:O293"/>
    <mergeCell ref="C287:G287"/>
    <mergeCell ref="N287:O287"/>
    <mergeCell ref="N288:O288"/>
    <mergeCell ref="B290:C290"/>
    <mergeCell ref="B291:G291"/>
    <mergeCell ref="J287:K287"/>
    <mergeCell ref="L287:M287"/>
    <mergeCell ref="J292:K292"/>
    <mergeCell ref="L292:M292"/>
    <mergeCell ref="J293:K293"/>
    <mergeCell ref="L293:M293"/>
    <mergeCell ref="C292:G292"/>
    <mergeCell ref="N292:O292"/>
    <mergeCell ref="N296:O296"/>
    <mergeCell ref="C297:G297"/>
    <mergeCell ref="N297:O297"/>
    <mergeCell ref="C294:G294"/>
    <mergeCell ref="N294:O294"/>
    <mergeCell ref="C295:G295"/>
    <mergeCell ref="N295:O295"/>
    <mergeCell ref="J294:K294"/>
    <mergeCell ref="L294:M294"/>
    <mergeCell ref="J295:K295"/>
    <mergeCell ref="L295:M295"/>
    <mergeCell ref="J296:K296"/>
    <mergeCell ref="L296:M296"/>
    <mergeCell ref="J297:K297"/>
    <mergeCell ref="L297:M297"/>
    <mergeCell ref="N285:O285"/>
    <mergeCell ref="C286:G286"/>
    <mergeCell ref="N286:O286"/>
    <mergeCell ref="C283:G283"/>
    <mergeCell ref="N283:O283"/>
    <mergeCell ref="C284:G284"/>
    <mergeCell ref="N284:O284"/>
    <mergeCell ref="J283:K283"/>
    <mergeCell ref="L283:M283"/>
    <mergeCell ref="J284:K284"/>
    <mergeCell ref="L284:M284"/>
    <mergeCell ref="J285:K285"/>
    <mergeCell ref="L285:M285"/>
    <mergeCell ref="J286:K286"/>
    <mergeCell ref="L286:M286"/>
    <mergeCell ref="N278:O278"/>
    <mergeCell ref="C272:G272"/>
    <mergeCell ref="N272:O272"/>
    <mergeCell ref="N273:O273"/>
    <mergeCell ref="B275:C275"/>
    <mergeCell ref="B276:G276"/>
    <mergeCell ref="J272:K272"/>
    <mergeCell ref="L272:M272"/>
    <mergeCell ref="J277:K277"/>
    <mergeCell ref="L277:M277"/>
    <mergeCell ref="J278:K278"/>
    <mergeCell ref="L278:M278"/>
    <mergeCell ref="C277:G277"/>
    <mergeCell ref="N277:O277"/>
    <mergeCell ref="N281:O281"/>
    <mergeCell ref="C282:G282"/>
    <mergeCell ref="N282:O282"/>
    <mergeCell ref="C279:G279"/>
    <mergeCell ref="N279:O279"/>
    <mergeCell ref="C280:G280"/>
    <mergeCell ref="N280:O280"/>
    <mergeCell ref="J279:K279"/>
    <mergeCell ref="L279:M279"/>
    <mergeCell ref="J280:K280"/>
    <mergeCell ref="L280:M280"/>
    <mergeCell ref="J281:K281"/>
    <mergeCell ref="L281:M281"/>
    <mergeCell ref="J282:K282"/>
    <mergeCell ref="L282:M282"/>
    <mergeCell ref="N270:O270"/>
    <mergeCell ref="C271:G271"/>
    <mergeCell ref="N271:O271"/>
    <mergeCell ref="C268:G268"/>
    <mergeCell ref="N268:O268"/>
    <mergeCell ref="C269:G269"/>
    <mergeCell ref="N269:O269"/>
    <mergeCell ref="J268:K268"/>
    <mergeCell ref="J269:K269"/>
    <mergeCell ref="J270:K270"/>
    <mergeCell ref="J271:K271"/>
    <mergeCell ref="L268:M268"/>
    <mergeCell ref="L269:M269"/>
    <mergeCell ref="L270:M270"/>
    <mergeCell ref="L271:M271"/>
    <mergeCell ref="N262:O262"/>
    <mergeCell ref="C263:G263"/>
    <mergeCell ref="N263:O263"/>
    <mergeCell ref="C253:G253"/>
    <mergeCell ref="C256:F257"/>
    <mergeCell ref="H254:I254"/>
    <mergeCell ref="H253:I253"/>
    <mergeCell ref="C254:G254"/>
    <mergeCell ref="J262:K262"/>
    <mergeCell ref="J263:K263"/>
    <mergeCell ref="L262:M262"/>
    <mergeCell ref="L263:M263"/>
    <mergeCell ref="B260:C260"/>
    <mergeCell ref="N266:O266"/>
    <mergeCell ref="C267:G267"/>
    <mergeCell ref="N267:O267"/>
    <mergeCell ref="C264:G264"/>
    <mergeCell ref="N264:O264"/>
    <mergeCell ref="C265:G265"/>
    <mergeCell ref="N265:O265"/>
    <mergeCell ref="J264:K264"/>
    <mergeCell ref="J265:K265"/>
    <mergeCell ref="J266:K266"/>
    <mergeCell ref="J267:K267"/>
    <mergeCell ref="L264:M264"/>
    <mergeCell ref="L265:M265"/>
    <mergeCell ref="L266:M266"/>
    <mergeCell ref="L267:M267"/>
    <mergeCell ref="H246:I246"/>
    <mergeCell ref="C250:G250"/>
    <mergeCell ref="C245:G245"/>
    <mergeCell ref="C246:G246"/>
    <mergeCell ref="C243:G243"/>
    <mergeCell ref="C244:G244"/>
    <mergeCell ref="C251:G251"/>
    <mergeCell ref="C252:G252"/>
    <mergeCell ref="C247:G247"/>
    <mergeCell ref="C248:G248"/>
    <mergeCell ref="C249:G249"/>
    <mergeCell ref="H247:I247"/>
    <mergeCell ref="H248:I248"/>
    <mergeCell ref="H252:I252"/>
    <mergeCell ref="H251:I251"/>
    <mergeCell ref="H250:I250"/>
    <mergeCell ref="H249:I249"/>
    <mergeCell ref="C126:F126"/>
    <mergeCell ref="C127:F127"/>
    <mergeCell ref="B232:G232"/>
    <mergeCell ref="C233:G233"/>
    <mergeCell ref="C234:G234"/>
    <mergeCell ref="C235:G235"/>
    <mergeCell ref="H243:I243"/>
    <mergeCell ref="H244:I244"/>
    <mergeCell ref="H245:I245"/>
    <mergeCell ref="B195:C195"/>
    <mergeCell ref="B196:G196"/>
    <mergeCell ref="C197:G197"/>
    <mergeCell ref="C198:G198"/>
    <mergeCell ref="C192:F192"/>
    <mergeCell ref="C178:F178"/>
    <mergeCell ref="C179:F179"/>
    <mergeCell ref="C180:F180"/>
    <mergeCell ref="B185:C185"/>
    <mergeCell ref="B186:G186"/>
    <mergeCell ref="C187:F187"/>
    <mergeCell ref="C188:F188"/>
    <mergeCell ref="C189:F189"/>
    <mergeCell ref="C190:F190"/>
    <mergeCell ref="C191:F191"/>
    <mergeCell ref="N181:O181"/>
    <mergeCell ref="C165:F165"/>
    <mergeCell ref="C163:F163"/>
    <mergeCell ref="C164:F164"/>
    <mergeCell ref="C150:F150"/>
    <mergeCell ref="C151:F151"/>
    <mergeCell ref="C147:F147"/>
    <mergeCell ref="N170:O170"/>
    <mergeCell ref="C171:F171"/>
    <mergeCell ref="N162:O162"/>
    <mergeCell ref="C166:F166"/>
    <mergeCell ref="B154:C154"/>
    <mergeCell ref="N171:O171"/>
    <mergeCell ref="C162:F162"/>
    <mergeCell ref="C167:F167"/>
    <mergeCell ref="C176:F176"/>
    <mergeCell ref="C177:F177"/>
    <mergeCell ref="B169:C169"/>
    <mergeCell ref="N178:O178"/>
    <mergeCell ref="C172:F172"/>
    <mergeCell ref="C174:F174"/>
    <mergeCell ref="C175:F175"/>
    <mergeCell ref="B170:G170"/>
    <mergeCell ref="C173:F173"/>
    <mergeCell ref="P181:Q181"/>
    <mergeCell ref="P182:Q182"/>
    <mergeCell ref="C181:F181"/>
    <mergeCell ref="C182:F182"/>
    <mergeCell ref="B103:F103"/>
    <mergeCell ref="B104:F104"/>
    <mergeCell ref="B105:F105"/>
    <mergeCell ref="N174:O174"/>
    <mergeCell ref="P174:Q174"/>
    <mergeCell ref="N175:O175"/>
    <mergeCell ref="P175:Q175"/>
    <mergeCell ref="N172:O172"/>
    <mergeCell ref="P172:Q172"/>
    <mergeCell ref="N173:O173"/>
    <mergeCell ref="P173:Q173"/>
    <mergeCell ref="N156:O156"/>
    <mergeCell ref="P156:Q156"/>
    <mergeCell ref="N157:O157"/>
    <mergeCell ref="C122:F122"/>
    <mergeCell ref="C121:F121"/>
    <mergeCell ref="C143:F143"/>
    <mergeCell ref="C158:F158"/>
    <mergeCell ref="I106:J106"/>
    <mergeCell ref="N176:O176"/>
    <mergeCell ref="P167:Q167"/>
    <mergeCell ref="N146:O146"/>
    <mergeCell ref="N158:O158"/>
    <mergeCell ref="N143:O143"/>
    <mergeCell ref="C146:F146"/>
    <mergeCell ref="C156:F156"/>
    <mergeCell ref="C157:F157"/>
    <mergeCell ref="C152:F152"/>
    <mergeCell ref="C148:F148"/>
    <mergeCell ref="C149:F149"/>
    <mergeCell ref="P158:Q158"/>
    <mergeCell ref="P162:Q162"/>
    <mergeCell ref="N163:O163"/>
    <mergeCell ref="P163:Q163"/>
    <mergeCell ref="P157:Q157"/>
    <mergeCell ref="N155:O155"/>
    <mergeCell ref="P147:Q147"/>
    <mergeCell ref="P146:Q146"/>
    <mergeCell ref="N144:O144"/>
    <mergeCell ref="P144:Q144"/>
    <mergeCell ref="N145:O145"/>
    <mergeCell ref="P145:Q145"/>
    <mergeCell ref="P143:Q143"/>
    <mergeCell ref="P176:Q176"/>
    <mergeCell ref="N177:O177"/>
    <mergeCell ref="P177:Q177"/>
    <mergeCell ref="N160:O160"/>
    <mergeCell ref="B155:G155"/>
    <mergeCell ref="P112:Q112"/>
    <mergeCell ref="N113:O113"/>
    <mergeCell ref="K106:L106"/>
    <mergeCell ref="M106:N106"/>
    <mergeCell ref="N116:O116"/>
    <mergeCell ref="C113:F113"/>
    <mergeCell ref="P114:Q114"/>
    <mergeCell ref="N115:O115"/>
    <mergeCell ref="P115:Q115"/>
    <mergeCell ref="N126:O126"/>
    <mergeCell ref="N141:O141"/>
    <mergeCell ref="N125:O125"/>
    <mergeCell ref="P171:Q171"/>
    <mergeCell ref="N164:O164"/>
    <mergeCell ref="P164:Q164"/>
    <mergeCell ref="N165:O165"/>
    <mergeCell ref="P165:Q165"/>
    <mergeCell ref="N166:O166"/>
    <mergeCell ref="P166:Q166"/>
    <mergeCell ref="G104:H104"/>
    <mergeCell ref="P160:Q160"/>
    <mergeCell ref="N161:O161"/>
    <mergeCell ref="P161:Q161"/>
    <mergeCell ref="C160:F160"/>
    <mergeCell ref="C161:F161"/>
    <mergeCell ref="N159:O159"/>
    <mergeCell ref="P159:Q159"/>
    <mergeCell ref="C159:F159"/>
    <mergeCell ref="B124:C124"/>
    <mergeCell ref="P149:Q149"/>
    <mergeCell ref="P150:Q150"/>
    <mergeCell ref="P130:Q130"/>
    <mergeCell ref="C141:F141"/>
    <mergeCell ref="C129:F129"/>
    <mergeCell ref="C130:F130"/>
    <mergeCell ref="C131:F131"/>
    <mergeCell ref="C135:F135"/>
    <mergeCell ref="P119:Q119"/>
    <mergeCell ref="N120:O120"/>
    <mergeCell ref="P120:Q120"/>
    <mergeCell ref="N118:O118"/>
    <mergeCell ref="P118:Q118"/>
    <mergeCell ref="N114:O114"/>
    <mergeCell ref="B100:C100"/>
    <mergeCell ref="B101:F101"/>
    <mergeCell ref="B102:F102"/>
    <mergeCell ref="K105:L105"/>
    <mergeCell ref="M105:N105"/>
    <mergeCell ref="G106:H106"/>
    <mergeCell ref="N119:O119"/>
    <mergeCell ref="N112:O112"/>
    <mergeCell ref="B139:C139"/>
    <mergeCell ref="N130:O130"/>
    <mergeCell ref="C136:F136"/>
    <mergeCell ref="C128:F128"/>
    <mergeCell ref="N132:O132"/>
    <mergeCell ref="N133:O133"/>
    <mergeCell ref="C116:F116"/>
    <mergeCell ref="C117:F117"/>
    <mergeCell ref="C118:F118"/>
    <mergeCell ref="C119:F119"/>
    <mergeCell ref="C120:F120"/>
    <mergeCell ref="B125:G125"/>
    <mergeCell ref="C115:F115"/>
    <mergeCell ref="I104:J104"/>
    <mergeCell ref="N110:O110"/>
    <mergeCell ref="N111:O111"/>
    <mergeCell ref="P127:Q127"/>
    <mergeCell ref="N121:O121"/>
    <mergeCell ref="P121:Q121"/>
    <mergeCell ref="P122:Q122"/>
    <mergeCell ref="N151:O151"/>
    <mergeCell ref="N148:O148"/>
    <mergeCell ref="N149:O149"/>
    <mergeCell ref="N150:O150"/>
    <mergeCell ref="N147:O147"/>
    <mergeCell ref="N127:O127"/>
    <mergeCell ref="N140:O140"/>
    <mergeCell ref="N134:O134"/>
    <mergeCell ref="N135:O135"/>
    <mergeCell ref="N136:O136"/>
    <mergeCell ref="P137:Q137"/>
    <mergeCell ref="P141:Q141"/>
    <mergeCell ref="P134:Q134"/>
    <mergeCell ref="P135:Q135"/>
    <mergeCell ref="P136:Q136"/>
    <mergeCell ref="N142:O142"/>
    <mergeCell ref="G101:H101"/>
    <mergeCell ref="I101:J101"/>
    <mergeCell ref="K101:L101"/>
    <mergeCell ref="P152:Q152"/>
    <mergeCell ref="P142:Q142"/>
    <mergeCell ref="P126:Q126"/>
    <mergeCell ref="P151:Q151"/>
    <mergeCell ref="P148:Q148"/>
    <mergeCell ref="P133:Q133"/>
    <mergeCell ref="P128:Q128"/>
    <mergeCell ref="N129:O129"/>
    <mergeCell ref="P129:Q129"/>
    <mergeCell ref="P131:Q131"/>
    <mergeCell ref="N128:O128"/>
    <mergeCell ref="N131:O131"/>
    <mergeCell ref="P132:Q132"/>
    <mergeCell ref="B140:G140"/>
    <mergeCell ref="C142:F142"/>
    <mergeCell ref="C132:F132"/>
    <mergeCell ref="C133:F133"/>
    <mergeCell ref="C134:F134"/>
    <mergeCell ref="C137:F137"/>
    <mergeCell ref="C144:F144"/>
    <mergeCell ref="C145:F145"/>
    <mergeCell ref="G96:H96"/>
    <mergeCell ref="G88:H88"/>
    <mergeCell ref="P113:Q113"/>
    <mergeCell ref="P111:Q111"/>
    <mergeCell ref="B92:C92"/>
    <mergeCell ref="G90:H90"/>
    <mergeCell ref="I90:J90"/>
    <mergeCell ref="K90:L90"/>
    <mergeCell ref="B89:F89"/>
    <mergeCell ref="B95:F95"/>
    <mergeCell ref="B96:F96"/>
    <mergeCell ref="G93:H93"/>
    <mergeCell ref="I93:J93"/>
    <mergeCell ref="K93:L93"/>
    <mergeCell ref="B94:F94"/>
    <mergeCell ref="G105:H105"/>
    <mergeCell ref="I105:J105"/>
    <mergeCell ref="K104:L104"/>
    <mergeCell ref="G89:H89"/>
    <mergeCell ref="I89:J89"/>
    <mergeCell ref="K89:L89"/>
    <mergeCell ref="M89:N89"/>
    <mergeCell ref="I98:J98"/>
    <mergeCell ref="I97:J97"/>
    <mergeCell ref="I95:J95"/>
    <mergeCell ref="K95:L95"/>
    <mergeCell ref="B84:C84"/>
    <mergeCell ref="B85:F85"/>
    <mergeCell ref="B86:F86"/>
    <mergeCell ref="G81:H81"/>
    <mergeCell ref="I81:J81"/>
    <mergeCell ref="K81:L81"/>
    <mergeCell ref="M81:N81"/>
    <mergeCell ref="G82:H82"/>
    <mergeCell ref="I82:J82"/>
    <mergeCell ref="G85:H85"/>
    <mergeCell ref="I85:J85"/>
    <mergeCell ref="B81:F81"/>
    <mergeCell ref="M90:N90"/>
    <mergeCell ref="B93:F93"/>
    <mergeCell ref="G94:H94"/>
    <mergeCell ref="I94:J94"/>
    <mergeCell ref="K94:L94"/>
    <mergeCell ref="G95:H95"/>
    <mergeCell ref="M95:N95"/>
    <mergeCell ref="I88:J88"/>
    <mergeCell ref="K88:L88"/>
    <mergeCell ref="M88:N88"/>
    <mergeCell ref="G69:H69"/>
    <mergeCell ref="I74:J74"/>
    <mergeCell ref="K74:L74"/>
    <mergeCell ref="G78:H78"/>
    <mergeCell ref="G86:H86"/>
    <mergeCell ref="I86:J86"/>
    <mergeCell ref="K86:L86"/>
    <mergeCell ref="M86:N86"/>
    <mergeCell ref="M72:N72"/>
    <mergeCell ref="M74:N74"/>
    <mergeCell ref="I78:J78"/>
    <mergeCell ref="K82:L82"/>
    <mergeCell ref="M82:N82"/>
    <mergeCell ref="G77:H77"/>
    <mergeCell ref="I77:J77"/>
    <mergeCell ref="K77:L77"/>
    <mergeCell ref="G74:H74"/>
    <mergeCell ref="B54:F54"/>
    <mergeCell ref="I40:J40"/>
    <mergeCell ref="K40:L40"/>
    <mergeCell ref="I48:J48"/>
    <mergeCell ref="K48:L48"/>
    <mergeCell ref="I47:J47"/>
    <mergeCell ref="K47:L47"/>
    <mergeCell ref="I45:J45"/>
    <mergeCell ref="I44:J44"/>
    <mergeCell ref="I43:J43"/>
    <mergeCell ref="M5:P5"/>
    <mergeCell ref="C9:E13"/>
    <mergeCell ref="M13:P14"/>
    <mergeCell ref="C37:F38"/>
    <mergeCell ref="B40:C40"/>
    <mergeCell ref="B50:C50"/>
    <mergeCell ref="B51:F51"/>
    <mergeCell ref="B52:F52"/>
    <mergeCell ref="B53:F53"/>
    <mergeCell ref="C25:F26"/>
    <mergeCell ref="C28:I28"/>
    <mergeCell ref="C31:F32"/>
    <mergeCell ref="I42:J42"/>
    <mergeCell ref="I41:J41"/>
    <mergeCell ref="K41:L41"/>
    <mergeCell ref="K42:L42"/>
    <mergeCell ref="K43:L43"/>
    <mergeCell ref="K44:L44"/>
    <mergeCell ref="K45:L45"/>
    <mergeCell ref="K46:L46"/>
    <mergeCell ref="J59:K59"/>
    <mergeCell ref="J60:K60"/>
    <mergeCell ref="L60:M60"/>
    <mergeCell ref="M69:N69"/>
    <mergeCell ref="M70:N70"/>
    <mergeCell ref="I73:J73"/>
    <mergeCell ref="K73:L73"/>
    <mergeCell ref="M71:N71"/>
    <mergeCell ref="M73:N73"/>
    <mergeCell ref="I69:J69"/>
    <mergeCell ref="K69:L69"/>
    <mergeCell ref="I70:J70"/>
    <mergeCell ref="B55:F55"/>
    <mergeCell ref="B57:F57"/>
    <mergeCell ref="B58:F58"/>
    <mergeCell ref="B59:F59"/>
    <mergeCell ref="B61:F61"/>
    <mergeCell ref="B62:F62"/>
    <mergeCell ref="B63:F63"/>
    <mergeCell ref="B109:C109"/>
    <mergeCell ref="B64:F64"/>
    <mergeCell ref="B71:F71"/>
    <mergeCell ref="B76:C76"/>
    <mergeCell ref="B77:F77"/>
    <mergeCell ref="B78:F78"/>
    <mergeCell ref="B79:F79"/>
    <mergeCell ref="B80:F80"/>
    <mergeCell ref="B68:C68"/>
    <mergeCell ref="B69:F69"/>
    <mergeCell ref="B87:F87"/>
    <mergeCell ref="B88:F88"/>
    <mergeCell ref="B70:F70"/>
    <mergeCell ref="B72:F72"/>
    <mergeCell ref="B73:F73"/>
    <mergeCell ref="B97:F97"/>
    <mergeCell ref="B60:F60"/>
    <mergeCell ref="L378:M378"/>
    <mergeCell ref="L379:M379"/>
    <mergeCell ref="L380:M380"/>
    <mergeCell ref="L381:M381"/>
    <mergeCell ref="L382:M382"/>
    <mergeCell ref="L383:M383"/>
    <mergeCell ref="C208:G208"/>
    <mergeCell ref="C210:G210"/>
    <mergeCell ref="B213:C213"/>
    <mergeCell ref="B214:G214"/>
    <mergeCell ref="B241:C241"/>
    <mergeCell ref="B242:G242"/>
    <mergeCell ref="B223:G223"/>
    <mergeCell ref="C224:G224"/>
    <mergeCell ref="C225:G225"/>
    <mergeCell ref="C226:G226"/>
    <mergeCell ref="C228:G228"/>
    <mergeCell ref="C215:G215"/>
    <mergeCell ref="C216:G216"/>
    <mergeCell ref="C217:G217"/>
    <mergeCell ref="C219:G219"/>
    <mergeCell ref="B222:C222"/>
    <mergeCell ref="C237:G237"/>
    <mergeCell ref="B231:C231"/>
    <mergeCell ref="L377:M377"/>
    <mergeCell ref="L388:M388"/>
    <mergeCell ref="C369:G369"/>
    <mergeCell ref="C370:G370"/>
    <mergeCell ref="L384:M384"/>
    <mergeCell ref="L385:M385"/>
    <mergeCell ref="L386:M386"/>
    <mergeCell ref="J252:K252"/>
    <mergeCell ref="J253:K253"/>
    <mergeCell ref="J254:K254"/>
    <mergeCell ref="L252:M252"/>
    <mergeCell ref="L253:M253"/>
    <mergeCell ref="L254:M254"/>
    <mergeCell ref="C266:G266"/>
    <mergeCell ref="B261:G261"/>
    <mergeCell ref="C262:G262"/>
    <mergeCell ref="C270:G270"/>
    <mergeCell ref="C281:G281"/>
    <mergeCell ref="C278:G278"/>
    <mergeCell ref="C285:G285"/>
    <mergeCell ref="C296:G296"/>
    <mergeCell ref="C293:G293"/>
    <mergeCell ref="C300:G300"/>
    <mergeCell ref="L387:M387"/>
    <mergeCell ref="L245:M245"/>
    <mergeCell ref="L246:M246"/>
    <mergeCell ref="L247:M247"/>
    <mergeCell ref="L248:M248"/>
    <mergeCell ref="L249:M249"/>
    <mergeCell ref="L250:M250"/>
    <mergeCell ref="L251:M251"/>
    <mergeCell ref="J243:K243"/>
    <mergeCell ref="J244:K244"/>
    <mergeCell ref="J245:K245"/>
    <mergeCell ref="J246:K246"/>
    <mergeCell ref="J247:K247"/>
    <mergeCell ref="J248:K248"/>
    <mergeCell ref="J249:K249"/>
    <mergeCell ref="J250:K250"/>
    <mergeCell ref="J251:K251"/>
    <mergeCell ref="L243:M243"/>
    <mergeCell ref="L244:M244"/>
    <mergeCell ref="B65:F65"/>
    <mergeCell ref="R111:S111"/>
    <mergeCell ref="R112:S112"/>
    <mergeCell ref="R113:S113"/>
    <mergeCell ref="R114:S114"/>
    <mergeCell ref="R115:S115"/>
    <mergeCell ref="R116:S116"/>
    <mergeCell ref="R117:S117"/>
    <mergeCell ref="C111:F111"/>
    <mergeCell ref="B110:G110"/>
    <mergeCell ref="C112:F112"/>
    <mergeCell ref="C114:F114"/>
    <mergeCell ref="P116:Q116"/>
    <mergeCell ref="N117:O117"/>
    <mergeCell ref="P117:Q117"/>
    <mergeCell ref="K70:L70"/>
    <mergeCell ref="I71:J71"/>
    <mergeCell ref="K71:L71"/>
    <mergeCell ref="I72:J72"/>
    <mergeCell ref="K72:L72"/>
    <mergeCell ref="G70:H70"/>
    <mergeCell ref="G71:H71"/>
    <mergeCell ref="G72:H72"/>
    <mergeCell ref="G73:H73"/>
    <mergeCell ref="R118:S118"/>
    <mergeCell ref="R119:S119"/>
    <mergeCell ref="R120:S120"/>
    <mergeCell ref="R121:S121"/>
    <mergeCell ref="R122:S122"/>
    <mergeCell ref="R126:S126"/>
    <mergeCell ref="R127:S127"/>
    <mergeCell ref="R128:S128"/>
    <mergeCell ref="R129:S129"/>
    <mergeCell ref="R130:S130"/>
    <mergeCell ref="R131:S131"/>
    <mergeCell ref="R132:S132"/>
    <mergeCell ref="R133:S133"/>
    <mergeCell ref="R134:S134"/>
    <mergeCell ref="R135:S135"/>
    <mergeCell ref="R136:S136"/>
    <mergeCell ref="R137:S137"/>
    <mergeCell ref="R141:S141"/>
    <mergeCell ref="R142:S142"/>
    <mergeCell ref="R143:S143"/>
    <mergeCell ref="R144:S144"/>
    <mergeCell ref="R145:S145"/>
    <mergeCell ref="R146:S146"/>
    <mergeCell ref="R147:S147"/>
    <mergeCell ref="R148:S148"/>
    <mergeCell ref="R149:S149"/>
    <mergeCell ref="R150:S150"/>
    <mergeCell ref="R151:S151"/>
    <mergeCell ref="R152:S152"/>
    <mergeCell ref="R156:S156"/>
    <mergeCell ref="R157:S157"/>
    <mergeCell ref="R158:S158"/>
    <mergeCell ref="R159:S159"/>
    <mergeCell ref="R160:S160"/>
    <mergeCell ref="R161:S161"/>
    <mergeCell ref="R162:S162"/>
    <mergeCell ref="R163:S163"/>
    <mergeCell ref="R164:S164"/>
    <mergeCell ref="R165:S165"/>
    <mergeCell ref="R166:S166"/>
    <mergeCell ref="R167:S167"/>
    <mergeCell ref="R171:S171"/>
    <mergeCell ref="R172:S172"/>
    <mergeCell ref="R173:S173"/>
    <mergeCell ref="R174:S174"/>
    <mergeCell ref="C218:G218"/>
    <mergeCell ref="C227:G227"/>
    <mergeCell ref="C236:G236"/>
    <mergeCell ref="R175:S175"/>
    <mergeCell ref="R176:S176"/>
    <mergeCell ref="R177:S177"/>
    <mergeCell ref="R178:S178"/>
    <mergeCell ref="R179:S179"/>
    <mergeCell ref="R180:S180"/>
    <mergeCell ref="R181:S181"/>
    <mergeCell ref="R182:S182"/>
    <mergeCell ref="C209:G209"/>
    <mergeCell ref="C200:G200"/>
    <mergeCell ref="C199:G199"/>
    <mergeCell ref="C207:G207"/>
    <mergeCell ref="C201:G201"/>
    <mergeCell ref="B204:C204"/>
    <mergeCell ref="B205:G205"/>
    <mergeCell ref="C206:G206"/>
    <mergeCell ref="P178:Q178"/>
    <mergeCell ref="N179:O179"/>
    <mergeCell ref="P179:Q179"/>
    <mergeCell ref="N180:O180"/>
    <mergeCell ref="P180:Q180"/>
  </mergeCells>
  <dataValidations count="17">
    <dataValidation allowBlank="1" showInputMessage="1" showErrorMessage="1" prompt="Jeżeli potrzebujesz dodatkowych wierszy skorzystaj z opcji &quot;odkryj&quot;." sqref="A116:B122 A327:B333 A176:B182 A312:B318 A146:B152 A131:B137 A373:B387 A161:B167 A248:B254 A267:B273 A358:B364 A282:B288 A297:B303"/>
    <dataValidation allowBlank="1" showInputMessage="1" showErrorMessage="1" prompt="Tabela wypełniana przez województwo._x000a_Proszę zwrócić uwagę, aby w wypełnianym wierszu nie pozostawić wolnych kolumn." sqref="B109:C109 B124:C124 B139:C139 B154:C154 B169:C169"/>
    <dataValidation allowBlank="1" showInputMessage="1" showErrorMessage="1" prompt="W tabeli województwo wypełnia jedynie kolumnę &quot;liczba&quot;." sqref="B185:C185 B195:C195 B204:C204 B213:C213 B222:C222 B231:C231 B68:C68 B76:C76 B84:C84 B92:C92 B100:C100"/>
    <dataValidation allowBlank="1" showInputMessage="1" showErrorMessage="1" prompt="Tabela wypełniana przez województwo." sqref="B365:C365 B241:C241 B339:C339 B349:C349 B260:B261 C260 B275:B276 C275 B290:B291 C290 B305:B306 C305 B320:B321 C320"/>
    <dataValidation allowBlank="1" showInputMessage="1" showErrorMessage="1" prompt="&quot;inne&quot; działania niż w pozycjach od 1 do 3 nie są objęte punktami aktywności." sqref="C228:G228 C210:G210 C201:G201 C219:G219 C237:G237"/>
    <dataValidation allowBlank="1" showInputMessage="1" showErrorMessage="1" prompt="Proszę o wpisanie roku, którego dotyczy dotacja." sqref="F17"/>
    <dataValidation allowBlank="1" showInputMessage="1" showErrorMessage="1" prompt="Proszę o uzupełnienie daty i miejscowości." sqref="M5:P5"/>
    <dataValidation allowBlank="1" showInputMessage="1" showErrorMessage="1" prompt="Proszę o uzupełnienie nazwy województwa." sqref="C9:E13"/>
    <dataValidation allowBlank="1" showInputMessage="1" showErrorMessage="1" prompt="Należy uzupełnić kolumnę jeżeli działanie nie zostało zrealizowane zgodnie z Wnioskiem o przyznanie dotacji celowej, zrealizowano działanie nie ujęte we Wniosku lub poniesiono wyższe koszty niż zakładane we Wniosku." sqref="L243:M253 K352:M363 N262:O272 N277:O287 N292:O302 N307:O317 N322:O332"/>
    <dataValidation allowBlank="1" showInputMessage="1" showErrorMessage="1" prompt="komórki wypełniane automatycznie." sqref="H57:I61 Q58:Q60 G57:G65 L58:M59 N58:N60 H63:I65 L61:M62"/>
    <dataValidation allowBlank="1" showInputMessage="1" showErrorMessage="1" prompt="Tabela pomocnicza wypełniana automatycznie." sqref="J58:J59 J61:J62"/>
    <dataValidation allowBlank="1" showInputMessage="1" showErrorMessage="1" prompt="tabela wypełniana automatycznie wykorzystując dane z tabel od 3.3 do 3.7" sqref="B50:C50 B40:C40"/>
    <dataValidation allowBlank="1" showInputMessage="1" showErrorMessage="1" prompt="deklarowana liczba PA dla poszczególnych LPI nie może być mniejsza niż minimalna liczba określona w załączniku nr 8 do Umow." sqref="H44:H47"/>
    <dataValidation type="whole" errorStyle="warning" operator="greaterThanOrEqual" allowBlank="1" showInputMessage="1" showErrorMessage="1" error="Deklarowana liczba PA niezgodna z Umową. Wniosek nie będzie zaakceptowany." prompt="deklarowana liczba PA nie może być mniejsza niż minimalna liczba określona w załączniku nr 8 do Umowy" sqref="H42">
      <formula1>H41</formula1>
    </dataValidation>
    <dataValidation allowBlank="1" showInputMessage="1" showErrorMessage="1" prompt="Tabela wypełniana przez województwo._x000a_Uwaga! Wydatki inwestycyjne są ponoszone z paragrafów inwestycyjnych, należy zwrócić uwagę aby zwrot niewykorzystanej części dotacji został dokonany z uwzględnieniem odpowiednich paragrafów." sqref="C25:F26"/>
    <dataValidation type="list" allowBlank="1" showInputMessage="1" showErrorMessage="1" sqref="H278:I287 H323:I332 H308:I317 H293:I302">
      <formula1>$M$17:$M$26</formula1>
    </dataValidation>
    <dataValidation allowBlank="1" showInputMessage="1" showErrorMessage="1" prompt="wartości wypełniane automatycznie danymi z tabel 3.3" sqref="G52:I56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5" fitToHeight="0" orientation="landscape" r:id="rId1"/>
  <rowBreaks count="6" manualBreakCount="6">
    <brk id="99" max="17" man="1"/>
    <brk id="137" max="14" man="1"/>
    <brk id="182" max="14" man="1"/>
    <brk id="230" max="14" man="1"/>
    <brk id="255" max="14" man="1"/>
    <brk id="348" max="17" man="1"/>
  </rowBreaks>
  <ignoredErrors>
    <ignoredError sqref="K46 I46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'do aut wyliczen'!$M$17:$M$26</xm:f>
          </x14:formula1>
          <xm:sqref>H263:I272</xm:sqref>
        </x14:dataValidation>
        <x14:dataValidation type="list" allowBlank="1" showInputMessage="1" showErrorMessage="1">
          <x14:formula1>
            <xm:f>'do aut wyliczen'!$L$3:$L$6</xm:f>
          </x14:formula1>
          <xm:sqref>N172:N181 N112:N121 N157:N166 N127:N136 N142:N151</xm:sqref>
        </x14:dataValidation>
        <x14:dataValidation type="list" allowBlank="1" showInputMessage="1" showErrorMessage="1">
          <x14:formula1>
            <xm:f>'do aut wyliczen'!$K$3:$K$4</xm:f>
          </x14:formula1>
          <xm:sqref>M172:M181 M112:M121 M157:M166 M127:M136 M142:M151</xm:sqref>
        </x14:dataValidation>
        <x14:dataValidation type="list" allowBlank="1" showInputMessage="1" showErrorMessage="1">
          <x14:formula1>
            <xm:f>'do aut wyliczen'!$M$3:$M$4</xm:f>
          </x14:formula1>
          <xm:sqref>I354:J363 J244:K253 J263:K272 J278:K287 J293:K302 J308:K317 J323:K332</xm:sqref>
        </x14:dataValidation>
        <x14:dataValidation type="list" allowBlank="1" showInputMessage="1" showErrorMessage="1">
          <x14:formula1>
            <xm:f>'do aut wyliczen'!$K$33:$K$38</xm:f>
          </x14:formula1>
          <xm:sqref>H369:H388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08"/>
  <sheetViews>
    <sheetView showGridLines="0" zoomScale="70" zoomScaleNormal="70" zoomScaleSheetLayoutView="85" workbookViewId="0">
      <selection activeCell="M13" sqref="M13:P14"/>
    </sheetView>
  </sheetViews>
  <sheetFormatPr defaultRowHeight="15" x14ac:dyDescent="0.25"/>
  <cols>
    <col min="1" max="3" width="9.140625" style="11"/>
    <col min="4" max="4" width="9.5703125" style="11" customWidth="1"/>
    <col min="5" max="5" width="12.140625" style="11" customWidth="1"/>
    <col min="6" max="6" width="15.140625" style="11" customWidth="1"/>
    <col min="7" max="7" width="25.28515625" style="11" customWidth="1"/>
    <col min="8" max="8" width="23" style="11" customWidth="1"/>
    <col min="9" max="9" width="21.7109375" style="11" customWidth="1"/>
    <col min="10" max="12" width="22" style="11" customWidth="1"/>
    <col min="13" max="13" width="23.28515625" style="11" customWidth="1"/>
    <col min="14" max="14" width="20.28515625" style="11" customWidth="1"/>
    <col min="15" max="15" width="12.7109375" style="11" customWidth="1"/>
    <col min="16" max="16384" width="9.140625" style="11"/>
  </cols>
  <sheetData>
    <row r="3" spans="2:17" x14ac:dyDescent="0.25">
      <c r="Q3" s="12" t="s">
        <v>302</v>
      </c>
    </row>
    <row r="4" spans="2:17" ht="15.75" thickBot="1" x14ac:dyDescent="0.3"/>
    <row r="5" spans="2:17" ht="15.75" thickBot="1" x14ac:dyDescent="0.3">
      <c r="M5" s="321"/>
      <c r="N5" s="322"/>
      <c r="O5" s="322"/>
      <c r="P5" s="233"/>
    </row>
    <row r="6" spans="2:17" x14ac:dyDescent="0.25">
      <c r="N6" s="13" t="s">
        <v>0</v>
      </c>
    </row>
    <row r="8" spans="2:17" ht="15.75" thickBot="1" x14ac:dyDescent="0.3"/>
    <row r="9" spans="2:17" ht="15" customHeight="1" x14ac:dyDescent="0.25">
      <c r="B9" s="14"/>
      <c r="C9" s="323" t="s">
        <v>280</v>
      </c>
      <c r="D9" s="324"/>
      <c r="E9" s="325"/>
      <c r="F9" s="15"/>
      <c r="G9" s="14"/>
      <c r="H9" s="14"/>
      <c r="I9" s="14"/>
    </row>
    <row r="10" spans="2:17" ht="15" customHeight="1" x14ac:dyDescent="0.25">
      <c r="B10" s="14"/>
      <c r="C10" s="326"/>
      <c r="D10" s="327"/>
      <c r="E10" s="328"/>
      <c r="F10" s="15"/>
      <c r="G10" s="14"/>
      <c r="H10" s="14"/>
      <c r="I10" s="14"/>
    </row>
    <row r="11" spans="2:17" ht="15" customHeight="1" x14ac:dyDescent="0.25">
      <c r="B11" s="14"/>
      <c r="C11" s="326"/>
      <c r="D11" s="327"/>
      <c r="E11" s="328"/>
      <c r="F11" s="15"/>
      <c r="G11" s="14"/>
      <c r="H11" s="14"/>
      <c r="I11" s="14"/>
    </row>
    <row r="12" spans="2:17" ht="15.75" customHeight="1" thickBot="1" x14ac:dyDescent="0.3">
      <c r="B12" s="14"/>
      <c r="C12" s="326"/>
      <c r="D12" s="327"/>
      <c r="E12" s="328"/>
      <c r="F12" s="15"/>
      <c r="G12" s="14"/>
      <c r="H12" s="14"/>
      <c r="I12" s="14"/>
    </row>
    <row r="13" spans="2:17" ht="15.75" customHeight="1" thickBot="1" x14ac:dyDescent="0.3">
      <c r="B13" s="14"/>
      <c r="C13" s="329"/>
      <c r="D13" s="330"/>
      <c r="E13" s="331"/>
      <c r="F13" s="15"/>
      <c r="G13" s="14"/>
      <c r="H13" s="14"/>
      <c r="I13" s="14"/>
      <c r="M13" s="522" t="s">
        <v>303</v>
      </c>
      <c r="N13" s="523"/>
      <c r="O13" s="523"/>
      <c r="P13" s="524"/>
    </row>
    <row r="14" spans="2:17" ht="15.75" thickBot="1" x14ac:dyDescent="0.3">
      <c r="B14" s="14"/>
      <c r="C14" s="15"/>
      <c r="D14" s="15"/>
      <c r="E14" s="15"/>
      <c r="F14" s="15"/>
      <c r="G14" s="14"/>
      <c r="H14" s="14"/>
      <c r="I14" s="14"/>
      <c r="M14" s="525"/>
      <c r="N14" s="526"/>
      <c r="O14" s="526"/>
      <c r="P14" s="527"/>
    </row>
    <row r="15" spans="2:17" x14ac:dyDescent="0.25">
      <c r="B15" s="14"/>
      <c r="C15" s="15"/>
      <c r="D15" s="15"/>
      <c r="E15" s="15"/>
      <c r="F15" s="15"/>
      <c r="G15" s="14"/>
      <c r="H15" s="14"/>
      <c r="I15" s="14"/>
      <c r="M15" s="16"/>
    </row>
    <row r="16" spans="2:17" ht="15.75" thickBot="1" x14ac:dyDescent="0.3">
      <c r="B16" s="14"/>
      <c r="C16" s="15"/>
      <c r="D16" s="15"/>
      <c r="E16" s="15"/>
      <c r="F16" s="15"/>
      <c r="G16" s="14"/>
      <c r="H16" s="14"/>
      <c r="I16" s="14"/>
      <c r="M16" s="17"/>
    </row>
    <row r="17" spans="2:18" ht="15" customHeight="1" x14ac:dyDescent="0.25">
      <c r="B17" s="14"/>
      <c r="C17" s="15"/>
      <c r="D17" s="15"/>
      <c r="E17" s="15"/>
      <c r="F17" s="337" t="s">
        <v>295</v>
      </c>
      <c r="G17" s="495"/>
      <c r="H17" s="495"/>
      <c r="I17" s="495"/>
      <c r="J17" s="495"/>
      <c r="K17" s="495"/>
      <c r="L17" s="495"/>
      <c r="M17" s="496"/>
    </row>
    <row r="18" spans="2:18" ht="15.75" customHeight="1" x14ac:dyDescent="0.25">
      <c r="B18" s="14"/>
      <c r="C18" s="15"/>
      <c r="D18" s="15"/>
      <c r="E18" s="15"/>
      <c r="F18" s="497"/>
      <c r="G18" s="498"/>
      <c r="H18" s="498"/>
      <c r="I18" s="498"/>
      <c r="J18" s="498"/>
      <c r="K18" s="498"/>
      <c r="L18" s="498"/>
      <c r="M18" s="499"/>
    </row>
    <row r="19" spans="2:18" ht="15" customHeight="1" x14ac:dyDescent="0.25">
      <c r="B19" s="14"/>
      <c r="C19" s="15"/>
      <c r="D19" s="15"/>
      <c r="E19" s="15"/>
      <c r="F19" s="497"/>
      <c r="G19" s="498"/>
      <c r="H19" s="498"/>
      <c r="I19" s="498"/>
      <c r="J19" s="498"/>
      <c r="K19" s="498"/>
      <c r="L19" s="498"/>
      <c r="M19" s="499"/>
    </row>
    <row r="20" spans="2:18" ht="15" customHeight="1" x14ac:dyDescent="0.25">
      <c r="B20" s="14"/>
      <c r="C20" s="15"/>
      <c r="D20" s="15"/>
      <c r="E20" s="15"/>
      <c r="F20" s="497"/>
      <c r="G20" s="498"/>
      <c r="H20" s="498"/>
      <c r="I20" s="498"/>
      <c r="J20" s="498"/>
      <c r="K20" s="498"/>
      <c r="L20" s="498"/>
      <c r="M20" s="499"/>
      <c r="N20" s="15"/>
      <c r="O20" s="15"/>
      <c r="P20" s="15"/>
      <c r="Q20" s="14"/>
      <c r="R20" s="14"/>
    </row>
    <row r="21" spans="2:18" ht="15.75" customHeight="1" thickBot="1" x14ac:dyDescent="0.3">
      <c r="B21" s="14"/>
      <c r="C21" s="15"/>
      <c r="D21" s="15"/>
      <c r="E21" s="15"/>
      <c r="F21" s="500"/>
      <c r="G21" s="501"/>
      <c r="H21" s="501"/>
      <c r="I21" s="501"/>
      <c r="J21" s="501"/>
      <c r="K21" s="501"/>
      <c r="L21" s="501"/>
      <c r="M21" s="502"/>
      <c r="N21" s="15"/>
      <c r="O21" s="15"/>
      <c r="P21" s="15"/>
      <c r="Q21" s="14"/>
      <c r="R21" s="14"/>
    </row>
    <row r="24" spans="2:18" ht="15.75" thickBot="1" x14ac:dyDescent="0.3"/>
    <row r="25" spans="2:18" x14ac:dyDescent="0.25">
      <c r="C25" s="300" t="s">
        <v>38</v>
      </c>
      <c r="D25" s="301"/>
      <c r="E25" s="301"/>
      <c r="F25" s="302"/>
    </row>
    <row r="26" spans="2:18" ht="15.75" thickBot="1" x14ac:dyDescent="0.3">
      <c r="C26" s="303"/>
      <c r="D26" s="304"/>
      <c r="E26" s="304"/>
      <c r="F26" s="305"/>
    </row>
    <row r="28" spans="2:18" ht="28.5" customHeight="1" x14ac:dyDescent="0.3">
      <c r="C28" s="464" t="s">
        <v>233</v>
      </c>
      <c r="D28" s="464"/>
      <c r="E28" s="464"/>
      <c r="F28" s="464"/>
      <c r="G28" s="464"/>
      <c r="H28" s="464"/>
      <c r="I28" s="464"/>
    </row>
    <row r="30" spans="2:18" ht="15.75" thickBot="1" x14ac:dyDescent="0.3"/>
    <row r="31" spans="2:18" x14ac:dyDescent="0.25">
      <c r="C31" s="300" t="s">
        <v>39</v>
      </c>
      <c r="D31" s="301"/>
      <c r="E31" s="301"/>
      <c r="F31" s="302"/>
    </row>
    <row r="32" spans="2:18" ht="15.75" thickBot="1" x14ac:dyDescent="0.3">
      <c r="C32" s="303"/>
      <c r="D32" s="304"/>
      <c r="E32" s="304"/>
      <c r="F32" s="305"/>
    </row>
    <row r="34" spans="2:13" ht="27.75" customHeight="1" x14ac:dyDescent="0.3">
      <c r="C34" s="503" t="s">
        <v>233</v>
      </c>
      <c r="D34" s="504"/>
      <c r="E34" s="504"/>
      <c r="F34" s="504"/>
      <c r="G34" s="504"/>
      <c r="H34" s="504"/>
      <c r="I34" s="505"/>
    </row>
    <row r="36" spans="2:13" ht="15.75" thickBot="1" x14ac:dyDescent="0.3"/>
    <row r="37" spans="2:13" x14ac:dyDescent="0.25">
      <c r="C37" s="300" t="s">
        <v>40</v>
      </c>
      <c r="D37" s="301"/>
      <c r="E37" s="301"/>
      <c r="F37" s="302"/>
    </row>
    <row r="38" spans="2:13" ht="15.75" thickBot="1" x14ac:dyDescent="0.3">
      <c r="C38" s="303"/>
      <c r="D38" s="304"/>
      <c r="E38" s="304"/>
      <c r="F38" s="305"/>
    </row>
    <row r="39" spans="2:13" x14ac:dyDescent="0.25">
      <c r="I39" s="14"/>
      <c r="J39" s="14"/>
      <c r="K39" s="14"/>
      <c r="L39" s="14"/>
      <c r="M39" s="14"/>
    </row>
    <row r="40" spans="2:13" ht="41.25" customHeight="1" thickBot="1" x14ac:dyDescent="0.35">
      <c r="B40" s="203" t="s">
        <v>73</v>
      </c>
      <c r="C40" s="461"/>
      <c r="I40" s="475"/>
      <c r="J40" s="475"/>
      <c r="K40" s="475"/>
      <c r="L40" s="475"/>
      <c r="M40" s="14"/>
    </row>
    <row r="41" spans="2:13" ht="36" customHeight="1" thickBot="1" x14ac:dyDescent="0.35">
      <c r="B41" s="135"/>
      <c r="C41" s="135"/>
      <c r="D41" s="136"/>
      <c r="E41" s="136"/>
      <c r="F41" s="136"/>
      <c r="G41" s="137" t="s">
        <v>230</v>
      </c>
      <c r="H41" s="138" t="s">
        <v>232</v>
      </c>
      <c r="I41" s="467" t="s">
        <v>218</v>
      </c>
      <c r="J41" s="468"/>
      <c r="K41" s="469" t="s">
        <v>219</v>
      </c>
      <c r="L41" s="470"/>
    </row>
    <row r="42" spans="2:13" ht="24" thickBot="1" x14ac:dyDescent="0.4">
      <c r="B42" s="139" t="s">
        <v>117</v>
      </c>
      <c r="C42" s="433" t="s">
        <v>247</v>
      </c>
      <c r="D42" s="434"/>
      <c r="E42" s="434"/>
      <c r="F42" s="434"/>
      <c r="G42" s="117">
        <f>'Wniosek o dotację'!G208</f>
        <v>12070</v>
      </c>
      <c r="H42" s="163">
        <f>'Wniosek o dotację'!H208</f>
        <v>0</v>
      </c>
      <c r="I42" s="465">
        <f>M74+SUM(P112:Q121)+J188+K202</f>
        <v>0</v>
      </c>
      <c r="J42" s="466"/>
      <c r="K42" s="471">
        <f>I42/G42</f>
        <v>0</v>
      </c>
      <c r="L42" s="472"/>
    </row>
    <row r="43" spans="2:13" ht="12.75" customHeight="1" x14ac:dyDescent="0.35">
      <c r="B43" s="140"/>
      <c r="C43" s="53"/>
      <c r="D43" s="53"/>
      <c r="E43" s="53"/>
      <c r="F43" s="53"/>
      <c r="G43" s="164"/>
      <c r="H43" s="165"/>
      <c r="I43" s="480"/>
      <c r="J43" s="481"/>
      <c r="K43" s="473"/>
      <c r="L43" s="474"/>
    </row>
    <row r="44" spans="2:13" ht="23.25" x14ac:dyDescent="0.35">
      <c r="B44" s="139" t="s">
        <v>118</v>
      </c>
      <c r="C44" s="433" t="s">
        <v>248</v>
      </c>
      <c r="D44" s="434"/>
      <c r="E44" s="434"/>
      <c r="F44" s="434"/>
      <c r="G44" s="117">
        <f>'Wniosek o dotację'!G210</f>
        <v>3260</v>
      </c>
      <c r="H44" s="166">
        <f>'Wniosek o dotację'!H210</f>
        <v>0</v>
      </c>
      <c r="I44" s="465">
        <f>M82+SUM(P127:Q136)+J189+K211</f>
        <v>0</v>
      </c>
      <c r="J44" s="466"/>
      <c r="K44" s="471">
        <f>I44/G44</f>
        <v>0</v>
      </c>
      <c r="L44" s="472"/>
    </row>
    <row r="45" spans="2:13" ht="23.25" x14ac:dyDescent="0.35">
      <c r="B45" s="139" t="s">
        <v>119</v>
      </c>
      <c r="C45" s="433" t="s">
        <v>249</v>
      </c>
      <c r="D45" s="434"/>
      <c r="E45" s="434"/>
      <c r="F45" s="434"/>
      <c r="G45" s="117">
        <f>'Wniosek o dotację'!G211</f>
        <v>3260</v>
      </c>
      <c r="H45" s="166">
        <f>'Wniosek o dotację'!H211</f>
        <v>0</v>
      </c>
      <c r="I45" s="465">
        <f>M90+SUM(P142:Q151)+J190+K220</f>
        <v>0</v>
      </c>
      <c r="J45" s="466"/>
      <c r="K45" s="471">
        <f t="shared" ref="K45:K47" si="0">I45/G45</f>
        <v>0</v>
      </c>
      <c r="L45" s="472"/>
    </row>
    <row r="46" spans="2:13" ht="23.25" x14ac:dyDescent="0.35">
      <c r="B46" s="139" t="s">
        <v>120</v>
      </c>
      <c r="C46" s="433" t="s">
        <v>250</v>
      </c>
      <c r="D46" s="434"/>
      <c r="E46" s="434"/>
      <c r="F46" s="434"/>
      <c r="G46" s="117">
        <f>'Wniosek o dotację'!G212</f>
        <v>3260</v>
      </c>
      <c r="H46" s="166">
        <f>'Wniosek o dotację'!H212</f>
        <v>0</v>
      </c>
      <c r="I46" s="465">
        <f>M98+SUM(P157:Q166)+J191+K229</f>
        <v>0</v>
      </c>
      <c r="J46" s="466"/>
      <c r="K46" s="471">
        <f t="shared" si="0"/>
        <v>0</v>
      </c>
      <c r="L46" s="472"/>
    </row>
    <row r="47" spans="2:13" ht="24" thickBot="1" x14ac:dyDescent="0.4">
      <c r="B47" s="139" t="s">
        <v>121</v>
      </c>
      <c r="C47" s="433" t="s">
        <v>251</v>
      </c>
      <c r="D47" s="434"/>
      <c r="E47" s="434"/>
      <c r="F47" s="434"/>
      <c r="G47" s="117">
        <f>'Wniosek o dotację'!G213</f>
        <v>3260</v>
      </c>
      <c r="H47" s="166">
        <f>'Wniosek o dotację'!H213</f>
        <v>0</v>
      </c>
      <c r="I47" s="465">
        <f>M106+SUM(P172:Q181)+J192+K238</f>
        <v>0</v>
      </c>
      <c r="J47" s="466"/>
      <c r="K47" s="471">
        <f t="shared" si="0"/>
        <v>0</v>
      </c>
      <c r="L47" s="472"/>
    </row>
    <row r="48" spans="2:13" ht="21.75" thickBot="1" x14ac:dyDescent="0.4">
      <c r="B48" s="141" t="s">
        <v>70</v>
      </c>
      <c r="C48" s="506"/>
      <c r="D48" s="506"/>
      <c r="E48" s="506"/>
      <c r="F48" s="506"/>
      <c r="G48" s="142"/>
      <c r="H48" s="143"/>
      <c r="I48" s="476"/>
      <c r="J48" s="477"/>
      <c r="K48" s="478"/>
      <c r="L48" s="479"/>
    </row>
    <row r="50" spans="2:18" ht="18.75" x14ac:dyDescent="0.3">
      <c r="B50" s="250" t="s">
        <v>167</v>
      </c>
      <c r="C50" s="252"/>
    </row>
    <row r="51" spans="2:18" ht="66" customHeight="1" x14ac:dyDescent="0.25">
      <c r="B51" s="462" t="s">
        <v>252</v>
      </c>
      <c r="C51" s="462"/>
      <c r="D51" s="462"/>
      <c r="E51" s="462"/>
      <c r="F51" s="463"/>
      <c r="G51" s="144" t="s">
        <v>223</v>
      </c>
      <c r="H51" s="144" t="s">
        <v>224</v>
      </c>
      <c r="I51" s="144" t="s">
        <v>225</v>
      </c>
    </row>
    <row r="52" spans="2:18" ht="21" x14ac:dyDescent="0.35">
      <c r="B52" s="280" t="s">
        <v>41</v>
      </c>
      <c r="C52" s="280"/>
      <c r="D52" s="280"/>
      <c r="E52" s="280"/>
      <c r="F52" s="281"/>
      <c r="G52" s="119">
        <f>'Wniosek o dotację'!G218</f>
        <v>0</v>
      </c>
      <c r="H52" s="119">
        <f>I70+I78+I86+I94+I102</f>
        <v>0</v>
      </c>
      <c r="I52" s="119">
        <f>K70+K78+K86+K94+K102</f>
        <v>0</v>
      </c>
    </row>
    <row r="53" spans="2:18" ht="21" x14ac:dyDescent="0.35">
      <c r="B53" s="280" t="s">
        <v>42</v>
      </c>
      <c r="C53" s="280"/>
      <c r="D53" s="280"/>
      <c r="E53" s="280"/>
      <c r="F53" s="281"/>
      <c r="G53" s="119">
        <f>'Wniosek o dotację'!G219</f>
        <v>0</v>
      </c>
      <c r="H53" s="119">
        <f>I71+I79+I87+I95+I103</f>
        <v>0</v>
      </c>
      <c r="I53" s="119">
        <f>K71+K79+K87+K95+K103</f>
        <v>0</v>
      </c>
    </row>
    <row r="54" spans="2:18" ht="21" x14ac:dyDescent="0.35">
      <c r="B54" s="280" t="s">
        <v>239</v>
      </c>
      <c r="C54" s="280"/>
      <c r="D54" s="280"/>
      <c r="E54" s="280"/>
      <c r="F54" s="281"/>
      <c r="G54" s="119">
        <f>'Wniosek o dotację'!G220</f>
        <v>0</v>
      </c>
      <c r="H54" s="119">
        <f>I72+I80+I88+I96+I104</f>
        <v>0</v>
      </c>
      <c r="I54" s="119">
        <f>K72+K80+K88+K96+K104</f>
        <v>0</v>
      </c>
    </row>
    <row r="55" spans="2:18" ht="21" x14ac:dyDescent="0.35">
      <c r="B55" s="189" t="s">
        <v>188</v>
      </c>
      <c r="C55" s="190"/>
      <c r="D55" s="190"/>
      <c r="E55" s="190"/>
      <c r="F55" s="191"/>
      <c r="G55" s="119">
        <f>'Wniosek o dotację'!G221</f>
        <v>0</v>
      </c>
      <c r="H55" s="119">
        <f>I73+I81+I89+I97+I105</f>
        <v>0</v>
      </c>
      <c r="I55" s="119">
        <f>K73+K81+K89+K97+K105</f>
        <v>0</v>
      </c>
      <c r="J55" s="14"/>
      <c r="K55" s="14"/>
    </row>
    <row r="56" spans="2:18" ht="21.75" thickBot="1" x14ac:dyDescent="0.4">
      <c r="B56" s="56"/>
      <c r="C56" s="56"/>
      <c r="D56" s="56"/>
      <c r="E56" s="56"/>
      <c r="F56" s="57" t="s">
        <v>32</v>
      </c>
      <c r="G56" s="120">
        <f>SUM(G52:G55)</f>
        <v>0</v>
      </c>
      <c r="H56" s="120">
        <f>SUM(H52:H55)</f>
        <v>0</v>
      </c>
      <c r="I56" s="120">
        <f>SUM(I52:I55)</f>
        <v>0</v>
      </c>
      <c r="J56" s="14"/>
      <c r="K56" s="14"/>
      <c r="N56" s="145"/>
      <c r="O56" s="145"/>
      <c r="P56" s="145"/>
      <c r="Q56" s="145"/>
      <c r="R56" s="145"/>
    </row>
    <row r="57" spans="2:18" ht="26.25" customHeight="1" x14ac:dyDescent="0.35">
      <c r="B57" s="376" t="s">
        <v>85</v>
      </c>
      <c r="C57" s="376"/>
      <c r="D57" s="376"/>
      <c r="E57" s="376"/>
      <c r="F57" s="410"/>
      <c r="G57" s="121">
        <f ca="1">'Wniosek o dotację'!G223</f>
        <v>0</v>
      </c>
      <c r="H57" s="121">
        <f>(SUMIF(N112:N121,'do aut wyliczen'!L3,H112:H121))+(SUMIF(N127:N136,'do aut wyliczen'!L3,H127:H136))+(SUMIF(N142:N151,'do aut wyliczen'!L3,H142:H151))+(SUMIF(N157:N166,'do aut wyliczen'!L3,H157:H166))+(SUMIF(N172:N181,'do aut wyliczen'!L3,H172:H181))</f>
        <v>0</v>
      </c>
      <c r="I57" s="121">
        <f>(SUMIF(N112:N121,'do aut wyliczen'!L3,I112:I121))+(SUMIF(N127:N136,'do aut wyliczen'!L3,I127:I136))+(SUMIF(N142:N151,'do aut wyliczen'!L3,I142:I151))+(SUMIF(N157:N166,'do aut wyliczen'!L3,I157:I166))+(SUMIF(N172:N181,'do aut wyliczen'!L3,I172:I181))</f>
        <v>0</v>
      </c>
      <c r="J57" s="146"/>
      <c r="K57" s="147"/>
      <c r="L57" s="59" t="s">
        <v>134</v>
      </c>
      <c r="M57" s="59" t="s">
        <v>166</v>
      </c>
      <c r="N57" s="148"/>
      <c r="O57" s="145"/>
      <c r="P57" s="145"/>
      <c r="Q57" s="148"/>
      <c r="R57" s="145"/>
    </row>
    <row r="58" spans="2:18" ht="26.25" customHeight="1" x14ac:dyDescent="0.35">
      <c r="B58" s="189" t="s">
        <v>84</v>
      </c>
      <c r="C58" s="190"/>
      <c r="D58" s="190"/>
      <c r="E58" s="190"/>
      <c r="F58" s="191"/>
      <c r="G58" s="121">
        <f ca="1">'Wniosek o dotację'!G224</f>
        <v>0</v>
      </c>
      <c r="H58" s="119">
        <f>(SUMIF(N112:N121,'do aut wyliczen'!L4,H112:H121))+(SUMIF(N127:N136,'do aut wyliczen'!L4,H127:H136))+(SUMIF(N142:N151,'do aut wyliczen'!L4,H142:H151))+(SUMIF(N157:N166,'do aut wyliczen'!L4,H157:H166))+(SUMIF(N172:N181,'do aut wyliczen'!L4,H172:H181))</f>
        <v>0</v>
      </c>
      <c r="I58" s="119">
        <f>(SUMIF(N112:N121,'do aut wyliczen'!L4,I112:I121))+(SUMIF(N127:N136,'do aut wyliczen'!L4,I127:I136))+(SUMIF(N142:N151,'do aut wyliczen'!L4,I142:I151))+(SUMIF(N157:N166,'do aut wyliczen'!L4,I157:I166))+(SUMIF(N172:N181,'do aut wyliczen'!L4,I172:I181))</f>
        <v>0</v>
      </c>
      <c r="J58" s="455" t="s">
        <v>235</v>
      </c>
      <c r="K58" s="456"/>
      <c r="L58" s="123">
        <f>(SUMIFS(I112:I121,N112:N121,'do aut wyliczen'!L4,M112:M121,'do aut wyliczen'!K3)+SUMIFS(I112:I121,N112:N121,'do aut wyliczen'!L5,M112:M121,'do aut wyliczen'!K3))+(SUMIFS(I127:I136,N127:N136,'do aut wyliczen'!L4,M127:M136,'do aut wyliczen'!K3)+SUMIFS(I127:I136,N127:N136,'do aut wyliczen'!L5,M127:M136,'do aut wyliczen'!K3))+(SUMIFS(I142:I151,N142:N151,'do aut wyliczen'!L4,M142:M151,'do aut wyliczen'!K3)+SUMIFS(I142:I151,N142:N151,'do aut wyliczen'!L5,M142:M151,'do aut wyliczen'!K3))+(SUMIFS(I157:I166,N157:N166,'do aut wyliczen'!L4,M157:M166,'do aut wyliczen'!K3)+SUMIFS(I157:I166,N157:N166,'do aut wyliczen'!L5,M157:M166,'do aut wyliczen'!K3))+(SUMIFS(I172:I181,N172:N181,'do aut wyliczen'!L4,M172:M181,'do aut wyliczen'!K3)+SUMIFS(I172:I181,N172:N181,'do aut wyliczen'!L5,M172:M181,'do aut wyliczen'!K3))</f>
        <v>0</v>
      </c>
      <c r="M58" s="168">
        <f>(SUMIFS(I112:I121,N112:N121,'do aut wyliczen'!L4,M112:M121,'do aut wyliczen'!K4)+SUMIFS(I112:I121,N112:N121,'do aut wyliczen'!L5,M112:M121,'do aut wyliczen'!K4))+(SUMIFS(I127:I136,N127:N136,'do aut wyliczen'!L4,M127:M136,'do aut wyliczen'!K4)+SUMIFS(I127:I136,N127:N136,'do aut wyliczen'!L5,M127:M136,'do aut wyliczen'!K4))+(SUMIFS(I142:I151,N142:N151,'do aut wyliczen'!L4,M142:M151,'do aut wyliczen'!K4)+SUMIFS(I142:I151,N142:N151,'do aut wyliczen'!L5,M142:M151,'do aut wyliczen'!K4))+(SUMIFS(I157:I166,N157:N166,'do aut wyliczen'!L4,M157:M166,'do aut wyliczen'!K4)+SUMIFS(I157:I166,N157:N166,'do aut wyliczen'!L5,M157:M166,'do aut wyliczen'!K4))+(SUMIFS(I172:I181,N172:N181,'do aut wyliczen'!L4,M172:M181,'do aut wyliczen'!K4)+SUMIFS(I172:I181,N172:N181,'do aut wyliczen'!L5,M172:M181,'do aut wyliczen'!K4))</f>
        <v>0</v>
      </c>
      <c r="N58" s="149"/>
      <c r="O58" s="145"/>
      <c r="P58" s="145"/>
      <c r="Q58" s="149"/>
      <c r="R58" s="145"/>
    </row>
    <row r="59" spans="2:18" ht="25.5" customHeight="1" x14ac:dyDescent="0.35">
      <c r="B59" s="189" t="s">
        <v>158</v>
      </c>
      <c r="C59" s="190"/>
      <c r="D59" s="190"/>
      <c r="E59" s="190"/>
      <c r="F59" s="191"/>
      <c r="G59" s="121">
        <f ca="1">'Wniosek o dotację'!G225</f>
        <v>0</v>
      </c>
      <c r="H59" s="119">
        <f>(SUMIF($N$112:$N$121,'do aut wyliczen'!L5,$H$112:$H$121))+(SUMIF($N$127:$N$136,'do aut wyliczen'!L5,$H$127:$H$136))+(SUMIF($N$142:$N$151,'do aut wyliczen'!L5,$H$142:$H$151))+(SUMIF($N$157:$N$166,'do aut wyliczen'!L5,$H$157:$H$166))+(SUMIF($N$172:$N$181,'do aut wyliczen'!L5,$H$172:$H$181))</f>
        <v>0</v>
      </c>
      <c r="I59" s="119">
        <f>(SUMIF($N$112:$N$121,'do aut wyliczen'!L5,$I$112:$I$121))+(SUMIF($N$127:$N$136,'do aut wyliczen'!L5,$I$127:$I$136))+(SUMIF($N$142:$N$151,'do aut wyliczen'!L5,$I$142:$I$151))+(SUMIF($N$157:$N$166,'do aut wyliczen'!L5,$I$157:$I$166))+(SUMIF($N$172:$N$181,'do aut wyliczen'!L5,$I$172:$I$181))</f>
        <v>0</v>
      </c>
      <c r="J59" s="455" t="s">
        <v>236</v>
      </c>
      <c r="K59" s="456"/>
      <c r="L59" s="123">
        <f>(SUMIFS(L112:L121,N112:N121,'do aut wyliczen'!L4,M112:M121,'do aut wyliczen'!K3)+SUMIFS(L112:L121,N112:N121,'do aut wyliczen'!L5,M112:M121,'do aut wyliczen'!K3))+(SUMIFS(L127:L136,N127:N136,'do aut wyliczen'!L4,M127:M136,'do aut wyliczen'!K3)+SUMIFS(L127:L136,N127:N136,'do aut wyliczen'!L5,M127:M136,'do aut wyliczen'!K3))+(SUMIFS(L142:L151,N142:N151,'do aut wyliczen'!L4,M142:M151,'do aut wyliczen'!K3)+SUMIFS(L142:L151,N142:N151,'do aut wyliczen'!L5,M142:M151,'do aut wyliczen'!K3))+(SUMIFS(L157:L166,N157:N166,'do aut wyliczen'!L4,M157:M166,'do aut wyliczen'!K3)+SUMIFS(L157:L166,N157:N166,'do aut wyliczen'!L5,M157:M166,'do aut wyliczen'!K3))+(SUMIFS(L172:L181,N172:N181,'do aut wyliczen'!L4,M172:M181,'do aut wyliczen'!K3)+SUMIFS(L172:L181,N172:N181,'do aut wyliczen'!L5,M172:M181,'do aut wyliczen'!K3))</f>
        <v>0</v>
      </c>
      <c r="M59" s="168">
        <f>(SUMIFS(L112:L121,N112:N121,'do aut wyliczen'!L4,M112:M121,'do aut wyliczen'!K4)+SUMIFS(L112:L121,N112:N121,'do aut wyliczen'!L5,M112:M121,'do aut wyliczen'!K4))+(SUMIFS(L127:L136,N127:N136,'do aut wyliczen'!L4,M127:M136,'do aut wyliczen'!K4)+SUMIFS(L127:L136,N127:N136,'do aut wyliczen'!L5,M127:M136,'do aut wyliczen'!K4))+(SUMIFS(L142:L151,N142:N151,'do aut wyliczen'!L4,M142:M151,'do aut wyliczen'!K4)+SUMIFS(L142:L151,N142:N151,'do aut wyliczen'!L5,M142:M151,'do aut wyliczen'!K4))+(SUMIFS(L157:L166,N157:N166,'do aut wyliczen'!L4,M157:M166,'do aut wyliczen'!K4)+SUMIFS(L157:L166,N157:N166,'do aut wyliczen'!L5,M157:M166,'do aut wyliczen'!K4))+(SUMIFS(L172:L181,N172:N181,'do aut wyliczen'!L4,M172:M181,'do aut wyliczen'!K4)+SUMIFS(L172:L181,N172:N181,'do aut wyliczen'!L5,M172:M181,'do aut wyliczen'!K4))</f>
        <v>0</v>
      </c>
      <c r="N59" s="149"/>
      <c r="O59" s="145"/>
      <c r="P59" s="145"/>
      <c r="Q59" s="149"/>
      <c r="R59" s="145"/>
    </row>
    <row r="60" spans="2:18" ht="33.75" customHeight="1" x14ac:dyDescent="0.35">
      <c r="B60" s="390" t="s">
        <v>300</v>
      </c>
      <c r="C60" s="391"/>
      <c r="D60" s="391"/>
      <c r="E60" s="391"/>
      <c r="F60" s="392"/>
      <c r="G60" s="121">
        <f ca="1">'Wniosek o dotację'!G226</f>
        <v>0</v>
      </c>
      <c r="H60" s="119">
        <f>(SUMIF($N$112:$N$121,'do aut wyliczen'!L6,$H$112:$H$121))+(SUMIF($N$127:$N$136,'do aut wyliczen'!L6,$H$127:$H$136))+(SUMIF($N$142:$N$151,'do aut wyliczen'!L6,$H$142:$H$151))+(SUMIF($N$157:$N$166,'do aut wyliczen'!L6,$H$157:$H$166))+(SUMIF($N$172:$N$181,'do aut wyliczen'!L6,$H$172:$H$181))</f>
        <v>0</v>
      </c>
      <c r="I60" s="119">
        <f>(SUMIF($N$112:$N$121,'do aut wyliczen'!L6,$I$112:$I$121))+(SUMIF($N$127:$N$136,'do aut wyliczen'!L6,$I$127:$I$136))+(SUMIF($N$142:$N$151,'do aut wyliczen'!L6,$I$142:$I$151))+(SUMIF($N$157:$N$166,'do aut wyliczen'!L6,$I$157:$I$166))+(SUMIF($N$172:$N$181,'do aut wyliczen'!L6,$I$172:$I$181))</f>
        <v>0</v>
      </c>
      <c r="J60" s="457" t="s">
        <v>237</v>
      </c>
      <c r="K60" s="457"/>
      <c r="L60" s="458">
        <f>SUM(L112:L121)+SUM(L127:L136)+SUM(L142:L151)+SUM(L157:L166)+SUM(L172:L181)</f>
        <v>0</v>
      </c>
      <c r="M60" s="458"/>
      <c r="N60" s="149"/>
      <c r="O60" s="145"/>
      <c r="P60" s="145"/>
      <c r="Q60" s="149"/>
      <c r="R60" s="145"/>
    </row>
    <row r="61" spans="2:18" ht="26.25" customHeight="1" x14ac:dyDescent="0.35">
      <c r="B61" s="376" t="s">
        <v>47</v>
      </c>
      <c r="C61" s="376"/>
      <c r="D61" s="376"/>
      <c r="E61" s="376"/>
      <c r="F61" s="376"/>
      <c r="G61" s="121">
        <f>'Wniosek o dotację'!G227</f>
        <v>0</v>
      </c>
      <c r="H61" s="119">
        <f>H193</f>
        <v>0</v>
      </c>
      <c r="I61" s="119">
        <f>I193</f>
        <v>0</v>
      </c>
      <c r="J61" s="455" t="s">
        <v>292</v>
      </c>
      <c r="K61" s="456"/>
      <c r="L61" s="123">
        <f>SUMIFS(I112:I121,N112:N121,'do aut wyliczen'!L3,M112:M121,'do aut wyliczen'!K3)+SUMIFS(I127:I136,N127:N136,'do aut wyliczen'!L3,M127:M136,'do aut wyliczen'!K3)+SUMIFS(I142:I151,N142:N151,'do aut wyliczen'!L3,M142:M151,'do aut wyliczen'!K3)+SUMIFS(I157:I166,N157:N166,'do aut wyliczen'!L3,M157:M166,'do aut wyliczen'!K3)+SUMIFS(I172:I181,N172:N181,'do aut wyliczen'!L3,M172:M181,'do aut wyliczen'!K3)</f>
        <v>0</v>
      </c>
      <c r="M61" s="184">
        <f>SUMIFS(I112:I121,N112:N121,'do aut wyliczen'!L3,M112:M121,'do aut wyliczen'!K4)+SUMIFS(I127:I136,N127:N136,'do aut wyliczen'!L3,M127:M136,'do aut wyliczen'!K4)+SUMIFS(I142:I151,N142:N151,'do aut wyliczen'!L3,M142:M151,'do aut wyliczen'!K4)+SUMIFS(I157:I166,N157:N166,'do aut wyliczen'!L3,M157:M166,'do aut wyliczen'!K4)+SUMIFS(I172:I181,N172:N181,'do aut wyliczen'!L3,M172:M181,'do aut wyliczen'!K4)</f>
        <v>0</v>
      </c>
      <c r="N61" s="145"/>
      <c r="O61" s="145"/>
      <c r="P61" s="145"/>
      <c r="Q61" s="145"/>
      <c r="R61" s="145"/>
    </row>
    <row r="62" spans="2:18" ht="25.5" customHeight="1" x14ac:dyDescent="0.35">
      <c r="B62" s="189" t="s">
        <v>156</v>
      </c>
      <c r="C62" s="190"/>
      <c r="D62" s="190"/>
      <c r="E62" s="190"/>
      <c r="F62" s="191"/>
      <c r="G62" s="167"/>
      <c r="H62" s="122"/>
      <c r="I62" s="122"/>
      <c r="J62" s="455" t="s">
        <v>293</v>
      </c>
      <c r="K62" s="456"/>
      <c r="L62" s="123">
        <f>SUMIFS(L112:L121,N112:N121,'do aut wyliczen'!L3,M112:M121,'do aut wyliczen'!K3)+SUMIFS(L127:L136,N127:N136,'do aut wyliczen'!L3,M127:M136,'do aut wyliczen'!K3)+SUMIFS(L142:L151,N142:N151,'do aut wyliczen'!L3,M142:M151,'do aut wyliczen'!K3)+SUMIFS(L157:L166,N157:N166,'do aut wyliczen'!L3,M157:M166,'do aut wyliczen'!K3)+SUMIFS(L172:L181,N172:N181,'do aut wyliczen'!L3,M172:M181,'do aut wyliczen'!K3)</f>
        <v>0</v>
      </c>
      <c r="M62" s="184">
        <f>SUMIFS(L112:L121,N112:N121,'do aut wyliczen'!L3,M112:M121,'do aut wyliczen'!K4)+SUMIFS(L127:L136,N127:N136,'do aut wyliczen'!L3,M127:M136,'do aut wyliczen'!K4)+SUMIFS(L142:L151,N142:N151,'do aut wyliczen'!L3,M142:M151,'do aut wyliczen'!K4)+SUMIFS(L157:L166,N157:N166,'do aut wyliczen'!L3,M157:M166,'do aut wyliczen'!K4)+SUMIFS(L172:L181,N172:N181,'do aut wyliczen'!L3,M172:M181,'do aut wyliczen'!K4)</f>
        <v>0</v>
      </c>
    </row>
    <row r="63" spans="2:18" ht="21" x14ac:dyDescent="0.35">
      <c r="B63" s="189" t="s">
        <v>240</v>
      </c>
      <c r="C63" s="190"/>
      <c r="D63" s="190"/>
      <c r="E63" s="190"/>
      <c r="F63" s="191"/>
      <c r="G63" s="121">
        <f>'Wniosek o dotację'!G229</f>
        <v>0</v>
      </c>
      <c r="H63" s="119">
        <f t="shared" ref="H63:I65" si="1">I198+I207+I216+I225+I234</f>
        <v>0</v>
      </c>
      <c r="I63" s="119">
        <f t="shared" si="1"/>
        <v>0</v>
      </c>
    </row>
    <row r="64" spans="2:18" ht="21" x14ac:dyDescent="0.35">
      <c r="B64" s="189" t="s">
        <v>286</v>
      </c>
      <c r="C64" s="190"/>
      <c r="D64" s="190"/>
      <c r="E64" s="190"/>
      <c r="F64" s="191"/>
      <c r="G64" s="121">
        <f>'Wniosek o dotację'!G230</f>
        <v>0</v>
      </c>
      <c r="H64" s="119">
        <f t="shared" si="1"/>
        <v>0</v>
      </c>
      <c r="I64" s="119">
        <f t="shared" si="1"/>
        <v>0</v>
      </c>
    </row>
    <row r="65" spans="2:14" ht="21" x14ac:dyDescent="0.35">
      <c r="B65" s="189" t="s">
        <v>285</v>
      </c>
      <c r="C65" s="190"/>
      <c r="D65" s="190"/>
      <c r="E65" s="190"/>
      <c r="F65" s="191"/>
      <c r="G65" s="121">
        <f>'Wniosek o dotację'!G231</f>
        <v>0</v>
      </c>
      <c r="H65" s="119">
        <f t="shared" si="1"/>
        <v>0</v>
      </c>
      <c r="I65" s="119">
        <f t="shared" si="1"/>
        <v>0</v>
      </c>
    </row>
    <row r="68" spans="2:14" ht="18.75" x14ac:dyDescent="0.3">
      <c r="B68" s="230" t="s">
        <v>86</v>
      </c>
      <c r="C68" s="230"/>
    </row>
    <row r="69" spans="2:14" ht="37.5" customHeight="1" x14ac:dyDescent="0.35">
      <c r="B69" s="208" t="s">
        <v>253</v>
      </c>
      <c r="C69" s="208"/>
      <c r="D69" s="208"/>
      <c r="E69" s="208"/>
      <c r="F69" s="278"/>
      <c r="G69" s="460" t="s">
        <v>222</v>
      </c>
      <c r="H69" s="460"/>
      <c r="I69" s="460" t="s">
        <v>220</v>
      </c>
      <c r="J69" s="460"/>
      <c r="K69" s="460" t="s">
        <v>221</v>
      </c>
      <c r="L69" s="460"/>
      <c r="M69" s="459" t="s">
        <v>278</v>
      </c>
      <c r="N69" s="459"/>
    </row>
    <row r="70" spans="2:14" ht="21" x14ac:dyDescent="0.35">
      <c r="B70" s="280" t="s">
        <v>41</v>
      </c>
      <c r="C70" s="280"/>
      <c r="D70" s="280"/>
      <c r="E70" s="280"/>
      <c r="F70" s="281"/>
      <c r="G70" s="282">
        <f>'Wniosek o dotację'!G236</f>
        <v>0</v>
      </c>
      <c r="H70" s="282"/>
      <c r="I70" s="447"/>
      <c r="J70" s="447"/>
      <c r="K70" s="282">
        <f>I70+'Rap. merytor. do I transzy'!I70</f>
        <v>0</v>
      </c>
      <c r="L70" s="282"/>
      <c r="M70" s="282">
        <f>K70*'do aut wyliczen'!$G$3</f>
        <v>0</v>
      </c>
      <c r="N70" s="282"/>
    </row>
    <row r="71" spans="2:14" ht="21" x14ac:dyDescent="0.35">
      <c r="B71" s="280" t="s">
        <v>42</v>
      </c>
      <c r="C71" s="280"/>
      <c r="D71" s="280"/>
      <c r="E71" s="280"/>
      <c r="F71" s="281"/>
      <c r="G71" s="282">
        <f>'Wniosek o dotację'!G237</f>
        <v>0</v>
      </c>
      <c r="H71" s="282"/>
      <c r="I71" s="447"/>
      <c r="J71" s="447"/>
      <c r="K71" s="282">
        <f>I71+'Rap. merytor. do I transzy'!I71</f>
        <v>0</v>
      </c>
      <c r="L71" s="282"/>
      <c r="M71" s="282">
        <f>K71*'do aut wyliczen'!$G$4</f>
        <v>0</v>
      </c>
      <c r="N71" s="282"/>
    </row>
    <row r="72" spans="2:14" ht="21" x14ac:dyDescent="0.35">
      <c r="B72" s="280" t="s">
        <v>239</v>
      </c>
      <c r="C72" s="280"/>
      <c r="D72" s="280"/>
      <c r="E72" s="280"/>
      <c r="F72" s="281"/>
      <c r="G72" s="282">
        <f>'Wniosek o dotację'!G238</f>
        <v>0</v>
      </c>
      <c r="H72" s="282"/>
      <c r="I72" s="447"/>
      <c r="J72" s="447"/>
      <c r="K72" s="282">
        <f>I72+'Rap. merytor. do I transzy'!I72</f>
        <v>0</v>
      </c>
      <c r="L72" s="282"/>
      <c r="M72" s="282">
        <f>K72*'do aut wyliczen'!$G$5</f>
        <v>0</v>
      </c>
      <c r="N72" s="282"/>
    </row>
    <row r="73" spans="2:14" ht="21" x14ac:dyDescent="0.35">
      <c r="B73" s="189" t="s">
        <v>188</v>
      </c>
      <c r="C73" s="190"/>
      <c r="D73" s="190"/>
      <c r="E73" s="190"/>
      <c r="F73" s="191"/>
      <c r="G73" s="282">
        <f>'Wniosek o dotację'!G239</f>
        <v>0</v>
      </c>
      <c r="H73" s="282"/>
      <c r="I73" s="447"/>
      <c r="J73" s="447"/>
      <c r="K73" s="282">
        <f>I73+'Rap. merytor. do I transzy'!I73</f>
        <v>0</v>
      </c>
      <c r="L73" s="282"/>
      <c r="M73" s="374">
        <f>K73*'do aut wyliczen'!$G$6</f>
        <v>0</v>
      </c>
      <c r="N73" s="375"/>
    </row>
    <row r="74" spans="2:14" ht="21" x14ac:dyDescent="0.35">
      <c r="F74" s="46" t="s">
        <v>32</v>
      </c>
      <c r="G74" s="282">
        <f>SUM(G70:G73)</f>
        <v>0</v>
      </c>
      <c r="H74" s="282"/>
      <c r="I74" s="282">
        <f>SUM(I70:I73)</f>
        <v>0</v>
      </c>
      <c r="J74" s="282"/>
      <c r="K74" s="282">
        <f>SUM(K70:K73)</f>
        <v>0</v>
      </c>
      <c r="L74" s="282"/>
      <c r="M74" s="373">
        <f>SUM(M70:N73)</f>
        <v>0</v>
      </c>
      <c r="N74" s="373"/>
    </row>
    <row r="76" spans="2:14" ht="18.75" x14ac:dyDescent="0.3">
      <c r="B76" s="230" t="s">
        <v>87</v>
      </c>
      <c r="C76" s="230"/>
    </row>
    <row r="77" spans="2:14" ht="41.25" customHeight="1" x14ac:dyDescent="0.35">
      <c r="B77" s="208" t="s">
        <v>259</v>
      </c>
      <c r="C77" s="208"/>
      <c r="D77" s="208"/>
      <c r="E77" s="208"/>
      <c r="F77" s="278"/>
      <c r="G77" s="460" t="s">
        <v>222</v>
      </c>
      <c r="H77" s="460"/>
      <c r="I77" s="460" t="s">
        <v>220</v>
      </c>
      <c r="J77" s="460"/>
      <c r="K77" s="460" t="s">
        <v>221</v>
      </c>
      <c r="L77" s="460"/>
      <c r="M77" s="459" t="s">
        <v>278</v>
      </c>
      <c r="N77" s="459"/>
    </row>
    <row r="78" spans="2:14" ht="21" x14ac:dyDescent="0.35">
      <c r="B78" s="280" t="s">
        <v>41</v>
      </c>
      <c r="C78" s="280"/>
      <c r="D78" s="280"/>
      <c r="E78" s="280"/>
      <c r="F78" s="281"/>
      <c r="G78" s="282">
        <f>'Wniosek o dotację'!G244</f>
        <v>0</v>
      </c>
      <c r="H78" s="282"/>
      <c r="I78" s="447"/>
      <c r="J78" s="447"/>
      <c r="K78" s="282">
        <f>I78+'Rap. merytor. do I transzy'!I78</f>
        <v>0</v>
      </c>
      <c r="L78" s="282"/>
      <c r="M78" s="282">
        <f>K78*'do aut wyliczen'!$G$3</f>
        <v>0</v>
      </c>
      <c r="N78" s="282"/>
    </row>
    <row r="79" spans="2:14" ht="21" x14ac:dyDescent="0.35">
      <c r="B79" s="280" t="s">
        <v>42</v>
      </c>
      <c r="C79" s="280"/>
      <c r="D79" s="280"/>
      <c r="E79" s="280"/>
      <c r="F79" s="281"/>
      <c r="G79" s="282">
        <f>'Wniosek o dotację'!G245</f>
        <v>0</v>
      </c>
      <c r="H79" s="282"/>
      <c r="I79" s="447"/>
      <c r="J79" s="447"/>
      <c r="K79" s="282">
        <f>I79+'Rap. merytor. do I transzy'!I79</f>
        <v>0</v>
      </c>
      <c r="L79" s="282"/>
      <c r="M79" s="282">
        <f>K79*'do aut wyliczen'!$G$4</f>
        <v>0</v>
      </c>
      <c r="N79" s="282"/>
    </row>
    <row r="80" spans="2:14" ht="21" x14ac:dyDescent="0.35">
      <c r="B80" s="280" t="s">
        <v>239</v>
      </c>
      <c r="C80" s="280"/>
      <c r="D80" s="280"/>
      <c r="E80" s="280"/>
      <c r="F80" s="281"/>
      <c r="G80" s="282">
        <f>'Wniosek o dotację'!G246</f>
        <v>0</v>
      </c>
      <c r="H80" s="282"/>
      <c r="I80" s="447"/>
      <c r="J80" s="447"/>
      <c r="K80" s="282">
        <f>I80+'Rap. merytor. do I transzy'!I80</f>
        <v>0</v>
      </c>
      <c r="L80" s="282"/>
      <c r="M80" s="282">
        <f>K80*'do aut wyliczen'!$G$5</f>
        <v>0</v>
      </c>
      <c r="N80" s="282"/>
    </row>
    <row r="81" spans="2:14" ht="21" x14ac:dyDescent="0.35">
      <c r="B81" s="189" t="s">
        <v>188</v>
      </c>
      <c r="C81" s="190"/>
      <c r="D81" s="190"/>
      <c r="E81" s="190"/>
      <c r="F81" s="191"/>
      <c r="G81" s="282">
        <f>'Wniosek o dotację'!G247</f>
        <v>0</v>
      </c>
      <c r="H81" s="282"/>
      <c r="I81" s="447"/>
      <c r="J81" s="447"/>
      <c r="K81" s="282">
        <f>I81+'Rap. merytor. do I transzy'!I81</f>
        <v>0</v>
      </c>
      <c r="L81" s="282"/>
      <c r="M81" s="374">
        <f>K81*'do aut wyliczen'!$G$6</f>
        <v>0</v>
      </c>
      <c r="N81" s="375"/>
    </row>
    <row r="82" spans="2:14" ht="21" x14ac:dyDescent="0.35">
      <c r="F82" s="46" t="s">
        <v>32</v>
      </c>
      <c r="G82" s="282">
        <f>SUM(G78:G81)</f>
        <v>0</v>
      </c>
      <c r="H82" s="282"/>
      <c r="I82" s="282">
        <f>SUM(I78:I81)</f>
        <v>0</v>
      </c>
      <c r="J82" s="282"/>
      <c r="K82" s="282">
        <f>SUM(K78:K81)</f>
        <v>0</v>
      </c>
      <c r="L82" s="282"/>
      <c r="M82" s="373">
        <f>SUM(M78:N81)</f>
        <v>0</v>
      </c>
      <c r="N82" s="373"/>
    </row>
    <row r="84" spans="2:14" ht="18.75" x14ac:dyDescent="0.3">
      <c r="B84" s="230" t="s">
        <v>88</v>
      </c>
      <c r="C84" s="230"/>
    </row>
    <row r="85" spans="2:14" ht="41.25" customHeight="1" x14ac:dyDescent="0.35">
      <c r="B85" s="208" t="s">
        <v>264</v>
      </c>
      <c r="C85" s="208"/>
      <c r="D85" s="208"/>
      <c r="E85" s="208"/>
      <c r="F85" s="278"/>
      <c r="G85" s="460" t="s">
        <v>222</v>
      </c>
      <c r="H85" s="460"/>
      <c r="I85" s="460" t="s">
        <v>220</v>
      </c>
      <c r="J85" s="460"/>
      <c r="K85" s="460" t="s">
        <v>221</v>
      </c>
      <c r="L85" s="460"/>
      <c r="M85" s="459" t="s">
        <v>278</v>
      </c>
      <c r="N85" s="459"/>
    </row>
    <row r="86" spans="2:14" ht="21" x14ac:dyDescent="0.35">
      <c r="B86" s="280" t="s">
        <v>41</v>
      </c>
      <c r="C86" s="280"/>
      <c r="D86" s="280"/>
      <c r="E86" s="280"/>
      <c r="F86" s="281"/>
      <c r="G86" s="282">
        <f>'Wniosek o dotację'!G252</f>
        <v>0</v>
      </c>
      <c r="H86" s="282"/>
      <c r="I86" s="447"/>
      <c r="J86" s="447"/>
      <c r="K86" s="282">
        <f>I86+'Rap. merytor. do I transzy'!I86</f>
        <v>0</v>
      </c>
      <c r="L86" s="282"/>
      <c r="M86" s="282">
        <f>K86*'do aut wyliczen'!$G$3</f>
        <v>0</v>
      </c>
      <c r="N86" s="282"/>
    </row>
    <row r="87" spans="2:14" ht="21" x14ac:dyDescent="0.35">
      <c r="B87" s="280" t="s">
        <v>42</v>
      </c>
      <c r="C87" s="280"/>
      <c r="D87" s="280"/>
      <c r="E87" s="280"/>
      <c r="F87" s="281"/>
      <c r="G87" s="282">
        <f>'Wniosek o dotację'!G253</f>
        <v>0</v>
      </c>
      <c r="H87" s="282"/>
      <c r="I87" s="447"/>
      <c r="J87" s="447"/>
      <c r="K87" s="282">
        <f>I87+'Rap. merytor. do I transzy'!I87</f>
        <v>0</v>
      </c>
      <c r="L87" s="282"/>
      <c r="M87" s="282">
        <f>K87*'do aut wyliczen'!$G$4</f>
        <v>0</v>
      </c>
      <c r="N87" s="282"/>
    </row>
    <row r="88" spans="2:14" ht="21" x14ac:dyDescent="0.35">
      <c r="B88" s="280" t="s">
        <v>239</v>
      </c>
      <c r="C88" s="280"/>
      <c r="D88" s="280"/>
      <c r="E88" s="280"/>
      <c r="F88" s="281"/>
      <c r="G88" s="282">
        <f>'Wniosek o dotację'!G254</f>
        <v>0</v>
      </c>
      <c r="H88" s="282"/>
      <c r="I88" s="447"/>
      <c r="J88" s="447"/>
      <c r="K88" s="282">
        <f>I88+'Rap. merytor. do I transzy'!I88</f>
        <v>0</v>
      </c>
      <c r="L88" s="282"/>
      <c r="M88" s="282">
        <f>K88*'do aut wyliczen'!$G$5</f>
        <v>0</v>
      </c>
      <c r="N88" s="282"/>
    </row>
    <row r="89" spans="2:14" ht="21" x14ac:dyDescent="0.35">
      <c r="B89" s="189" t="s">
        <v>188</v>
      </c>
      <c r="C89" s="190"/>
      <c r="D89" s="190"/>
      <c r="E89" s="190"/>
      <c r="F89" s="191"/>
      <c r="G89" s="282">
        <f>'Wniosek o dotację'!G255</f>
        <v>0</v>
      </c>
      <c r="H89" s="282"/>
      <c r="I89" s="447"/>
      <c r="J89" s="447"/>
      <c r="K89" s="282">
        <f>I89+'Rap. merytor. do I transzy'!I89</f>
        <v>0</v>
      </c>
      <c r="L89" s="282"/>
      <c r="M89" s="374">
        <f>K89*'do aut wyliczen'!$G$6</f>
        <v>0</v>
      </c>
      <c r="N89" s="375"/>
    </row>
    <row r="90" spans="2:14" ht="21" x14ac:dyDescent="0.35">
      <c r="F90" s="46" t="s">
        <v>32</v>
      </c>
      <c r="G90" s="282">
        <f>SUM(G86:G89)</f>
        <v>0</v>
      </c>
      <c r="H90" s="282"/>
      <c r="I90" s="282">
        <f>SUM(I86:I89)</f>
        <v>0</v>
      </c>
      <c r="J90" s="282"/>
      <c r="K90" s="282">
        <f>SUM(K86:K89)</f>
        <v>0</v>
      </c>
      <c r="L90" s="282"/>
      <c r="M90" s="373">
        <f>SUM(M86:N89)</f>
        <v>0</v>
      </c>
      <c r="N90" s="373"/>
    </row>
    <row r="92" spans="2:14" ht="18.75" x14ac:dyDescent="0.3">
      <c r="B92" s="230" t="s">
        <v>89</v>
      </c>
      <c r="C92" s="230"/>
    </row>
    <row r="93" spans="2:14" ht="41.25" customHeight="1" x14ac:dyDescent="0.35">
      <c r="B93" s="208" t="s">
        <v>269</v>
      </c>
      <c r="C93" s="208"/>
      <c r="D93" s="208"/>
      <c r="E93" s="208"/>
      <c r="F93" s="278"/>
      <c r="G93" s="460" t="s">
        <v>222</v>
      </c>
      <c r="H93" s="460"/>
      <c r="I93" s="460" t="s">
        <v>220</v>
      </c>
      <c r="J93" s="460"/>
      <c r="K93" s="460" t="s">
        <v>221</v>
      </c>
      <c r="L93" s="460"/>
      <c r="M93" s="459" t="s">
        <v>278</v>
      </c>
      <c r="N93" s="459"/>
    </row>
    <row r="94" spans="2:14" ht="21" x14ac:dyDescent="0.35">
      <c r="B94" s="280" t="s">
        <v>41</v>
      </c>
      <c r="C94" s="280"/>
      <c r="D94" s="280"/>
      <c r="E94" s="280"/>
      <c r="F94" s="281"/>
      <c r="G94" s="282">
        <f>'Wniosek o dotację'!G260</f>
        <v>0</v>
      </c>
      <c r="H94" s="282"/>
      <c r="I94" s="447"/>
      <c r="J94" s="447"/>
      <c r="K94" s="282">
        <f>I94+'Rap. merytor. do I transzy'!I94</f>
        <v>0</v>
      </c>
      <c r="L94" s="282"/>
      <c r="M94" s="282">
        <f>K94*'do aut wyliczen'!$G$3</f>
        <v>0</v>
      </c>
      <c r="N94" s="282"/>
    </row>
    <row r="95" spans="2:14" ht="21" x14ac:dyDescent="0.35">
      <c r="B95" s="280" t="s">
        <v>42</v>
      </c>
      <c r="C95" s="280"/>
      <c r="D95" s="280"/>
      <c r="E95" s="280"/>
      <c r="F95" s="281"/>
      <c r="G95" s="282">
        <f>'Wniosek o dotację'!G261</f>
        <v>0</v>
      </c>
      <c r="H95" s="282"/>
      <c r="I95" s="447"/>
      <c r="J95" s="447"/>
      <c r="K95" s="282">
        <f>I95+'Rap. merytor. do I transzy'!I95</f>
        <v>0</v>
      </c>
      <c r="L95" s="282"/>
      <c r="M95" s="282">
        <f>K95*'do aut wyliczen'!$G$4</f>
        <v>0</v>
      </c>
      <c r="N95" s="282"/>
    </row>
    <row r="96" spans="2:14" ht="21" x14ac:dyDescent="0.35">
      <c r="B96" s="280" t="s">
        <v>239</v>
      </c>
      <c r="C96" s="280"/>
      <c r="D96" s="280"/>
      <c r="E96" s="280"/>
      <c r="F96" s="281"/>
      <c r="G96" s="282">
        <f>'Wniosek o dotację'!G262</f>
        <v>0</v>
      </c>
      <c r="H96" s="282"/>
      <c r="I96" s="447"/>
      <c r="J96" s="447"/>
      <c r="K96" s="282">
        <f>I96+'Rap. merytor. do I transzy'!I96</f>
        <v>0</v>
      </c>
      <c r="L96" s="282"/>
      <c r="M96" s="282">
        <f>K96*'do aut wyliczen'!$G$5</f>
        <v>0</v>
      </c>
      <c r="N96" s="282"/>
    </row>
    <row r="97" spans="2:19" ht="21" x14ac:dyDescent="0.35">
      <c r="B97" s="189" t="s">
        <v>188</v>
      </c>
      <c r="C97" s="190"/>
      <c r="D97" s="190"/>
      <c r="E97" s="190"/>
      <c r="F97" s="191"/>
      <c r="G97" s="282">
        <f>'Wniosek o dotację'!G263</f>
        <v>0</v>
      </c>
      <c r="H97" s="282"/>
      <c r="I97" s="447"/>
      <c r="J97" s="447"/>
      <c r="K97" s="282">
        <f>I97+'Rap. merytor. do I transzy'!I97</f>
        <v>0</v>
      </c>
      <c r="L97" s="282"/>
      <c r="M97" s="374">
        <f>K97*'do aut wyliczen'!$G$6</f>
        <v>0</v>
      </c>
      <c r="N97" s="375"/>
    </row>
    <row r="98" spans="2:19" ht="21" x14ac:dyDescent="0.35">
      <c r="F98" s="46" t="s">
        <v>32</v>
      </c>
      <c r="G98" s="282">
        <f>SUM(G94:G97)</f>
        <v>0</v>
      </c>
      <c r="H98" s="282"/>
      <c r="I98" s="282">
        <f>SUM(I94:I97)</f>
        <v>0</v>
      </c>
      <c r="J98" s="282"/>
      <c r="K98" s="282">
        <f>SUM(K94:K97)</f>
        <v>0</v>
      </c>
      <c r="L98" s="282"/>
      <c r="M98" s="373">
        <f>SUM(M94:N97)</f>
        <v>0</v>
      </c>
      <c r="N98" s="373"/>
    </row>
    <row r="100" spans="2:19" ht="18.75" x14ac:dyDescent="0.3">
      <c r="B100" s="230" t="s">
        <v>90</v>
      </c>
      <c r="C100" s="230"/>
    </row>
    <row r="101" spans="2:19" ht="42" customHeight="1" x14ac:dyDescent="0.35">
      <c r="B101" s="208" t="s">
        <v>277</v>
      </c>
      <c r="C101" s="208"/>
      <c r="D101" s="208"/>
      <c r="E101" s="208"/>
      <c r="F101" s="278"/>
      <c r="G101" s="460" t="s">
        <v>222</v>
      </c>
      <c r="H101" s="460"/>
      <c r="I101" s="460" t="s">
        <v>220</v>
      </c>
      <c r="J101" s="460"/>
      <c r="K101" s="460" t="s">
        <v>221</v>
      </c>
      <c r="L101" s="460"/>
      <c r="M101" s="459" t="s">
        <v>278</v>
      </c>
      <c r="N101" s="459"/>
    </row>
    <row r="102" spans="2:19" ht="21" x14ac:dyDescent="0.35">
      <c r="B102" s="280" t="s">
        <v>41</v>
      </c>
      <c r="C102" s="280"/>
      <c r="D102" s="280"/>
      <c r="E102" s="280"/>
      <c r="F102" s="281"/>
      <c r="G102" s="282">
        <f>'Wniosek o dotację'!G268</f>
        <v>0</v>
      </c>
      <c r="H102" s="282"/>
      <c r="I102" s="447"/>
      <c r="J102" s="447"/>
      <c r="K102" s="282">
        <f>I102+'Rap. merytor. do I transzy'!I102</f>
        <v>0</v>
      </c>
      <c r="L102" s="282"/>
      <c r="M102" s="282">
        <f>K102*'do aut wyliczen'!$G$3</f>
        <v>0</v>
      </c>
      <c r="N102" s="282"/>
    </row>
    <row r="103" spans="2:19" ht="21" x14ac:dyDescent="0.35">
      <c r="B103" s="280" t="s">
        <v>42</v>
      </c>
      <c r="C103" s="280"/>
      <c r="D103" s="280"/>
      <c r="E103" s="280"/>
      <c r="F103" s="281"/>
      <c r="G103" s="282">
        <f>'Wniosek o dotację'!G269</f>
        <v>0</v>
      </c>
      <c r="H103" s="282"/>
      <c r="I103" s="447"/>
      <c r="J103" s="447"/>
      <c r="K103" s="282">
        <f>I103+'Rap. merytor. do I transzy'!I103</f>
        <v>0</v>
      </c>
      <c r="L103" s="282"/>
      <c r="M103" s="282">
        <f>K103*'do aut wyliczen'!$G$4</f>
        <v>0</v>
      </c>
      <c r="N103" s="282"/>
    </row>
    <row r="104" spans="2:19" ht="21" x14ac:dyDescent="0.35">
      <c r="B104" s="280" t="s">
        <v>239</v>
      </c>
      <c r="C104" s="280"/>
      <c r="D104" s="280"/>
      <c r="E104" s="280"/>
      <c r="F104" s="281"/>
      <c r="G104" s="282">
        <f>'Wniosek o dotację'!G270</f>
        <v>0</v>
      </c>
      <c r="H104" s="282"/>
      <c r="I104" s="447"/>
      <c r="J104" s="447"/>
      <c r="K104" s="282">
        <f>I104+'Rap. merytor. do I transzy'!I104</f>
        <v>0</v>
      </c>
      <c r="L104" s="282"/>
      <c r="M104" s="282">
        <f>K104*'do aut wyliczen'!$G$5</f>
        <v>0</v>
      </c>
      <c r="N104" s="282"/>
    </row>
    <row r="105" spans="2:19" ht="21" x14ac:dyDescent="0.35">
      <c r="B105" s="189" t="s">
        <v>188</v>
      </c>
      <c r="C105" s="190"/>
      <c r="D105" s="190"/>
      <c r="E105" s="190"/>
      <c r="F105" s="191"/>
      <c r="G105" s="282">
        <f>'Wniosek o dotację'!G271</f>
        <v>0</v>
      </c>
      <c r="H105" s="282"/>
      <c r="I105" s="447"/>
      <c r="J105" s="447"/>
      <c r="K105" s="282">
        <f>I105+'Rap. merytor. do I transzy'!I105</f>
        <v>0</v>
      </c>
      <c r="L105" s="282"/>
      <c r="M105" s="374">
        <f>K105*'do aut wyliczen'!$G$6</f>
        <v>0</v>
      </c>
      <c r="N105" s="375"/>
    </row>
    <row r="106" spans="2:19" ht="21" x14ac:dyDescent="0.35">
      <c r="F106" s="46" t="s">
        <v>32</v>
      </c>
      <c r="G106" s="282">
        <f>SUM(G102:G105)</f>
        <v>0</v>
      </c>
      <c r="H106" s="282"/>
      <c r="I106" s="282">
        <f>SUM(I102:I105)</f>
        <v>0</v>
      </c>
      <c r="J106" s="282"/>
      <c r="K106" s="282">
        <f>SUM(K102:K105)</f>
        <v>0</v>
      </c>
      <c r="L106" s="282"/>
      <c r="M106" s="373">
        <f>SUM(M102:N105)</f>
        <v>0</v>
      </c>
      <c r="N106" s="373"/>
    </row>
    <row r="109" spans="2:19" ht="18.75" x14ac:dyDescent="0.3">
      <c r="B109" s="269" t="s">
        <v>94</v>
      </c>
      <c r="C109" s="269"/>
    </row>
    <row r="110" spans="2:19" ht="32.25" customHeight="1" x14ac:dyDescent="0.25">
      <c r="B110" s="273" t="s">
        <v>255</v>
      </c>
      <c r="C110" s="273"/>
      <c r="D110" s="273"/>
      <c r="E110" s="273"/>
      <c r="F110" s="273"/>
      <c r="G110" s="273"/>
      <c r="N110" s="389"/>
      <c r="O110" s="389"/>
    </row>
    <row r="111" spans="2:19" ht="63.75" customHeight="1" x14ac:dyDescent="0.25">
      <c r="B111" s="150" t="s">
        <v>13</v>
      </c>
      <c r="C111" s="443" t="s">
        <v>44</v>
      </c>
      <c r="D111" s="445"/>
      <c r="E111" s="445"/>
      <c r="F111" s="445"/>
      <c r="G111" s="151" t="s">
        <v>199</v>
      </c>
      <c r="H111" s="152" t="s">
        <v>200</v>
      </c>
      <c r="I111" s="152" t="s">
        <v>201</v>
      </c>
      <c r="J111" s="151" t="s">
        <v>202</v>
      </c>
      <c r="K111" s="151" t="s">
        <v>203</v>
      </c>
      <c r="L111" s="151" t="s">
        <v>204</v>
      </c>
      <c r="M111" s="153" t="s">
        <v>45</v>
      </c>
      <c r="N111" s="443" t="s">
        <v>46</v>
      </c>
      <c r="O111" s="444"/>
      <c r="P111" s="507" t="s">
        <v>226</v>
      </c>
      <c r="Q111" s="508"/>
      <c r="R111" s="443" t="s">
        <v>287</v>
      </c>
      <c r="S111" s="444"/>
    </row>
    <row r="112" spans="2:19" ht="21" x14ac:dyDescent="0.35">
      <c r="B112" s="54" t="s">
        <v>5</v>
      </c>
      <c r="C112" s="265">
        <f>'Wniosek o dotację'!C358:G358</f>
        <v>0</v>
      </c>
      <c r="D112" s="446"/>
      <c r="E112" s="446"/>
      <c r="F112" s="446"/>
      <c r="G112" s="169">
        <f>'Wniosek o dotację'!H358</f>
        <v>0</v>
      </c>
      <c r="H112" s="66"/>
      <c r="I112" s="127">
        <f>H112+'Rap. merytor. do I transzy'!H112</f>
        <v>0</v>
      </c>
      <c r="J112" s="127">
        <f>'Wniosek o dotację'!I358</f>
        <v>0</v>
      </c>
      <c r="K112" s="66"/>
      <c r="L112" s="127">
        <f>K112+'Rap. merytor. do I transzy'!K112</f>
        <v>0</v>
      </c>
      <c r="M112" s="67"/>
      <c r="N112" s="193"/>
      <c r="O112" s="194"/>
      <c r="P112" s="276">
        <f>I112*(IF(N112="spotkanie informacyjne",'do aut wyliczen'!$G$8,IF(N112="szkolenie",'do aut wyliczen'!$G$10,IF(N112="szkolenie z ekspertem",'do aut wyliczen'!$G$11,IF(N112="spotkanie informacyjne w szkole ponadgimnazjalnej lub uczelni",'do aut wyliczen'!$G$9)))))</f>
        <v>0</v>
      </c>
      <c r="Q112" s="277"/>
      <c r="R112" s="438"/>
      <c r="S112" s="439"/>
    </row>
    <row r="113" spans="1:19" ht="21" x14ac:dyDescent="0.35">
      <c r="B113" s="54" t="s">
        <v>6</v>
      </c>
      <c r="C113" s="265">
        <f>'Wniosek o dotację'!C359:G359</f>
        <v>0</v>
      </c>
      <c r="D113" s="446"/>
      <c r="E113" s="446"/>
      <c r="F113" s="446"/>
      <c r="G113" s="169">
        <f>'Wniosek o dotację'!H359</f>
        <v>0</v>
      </c>
      <c r="H113" s="66"/>
      <c r="I113" s="127">
        <f>H113+'Rap. merytor. do I transzy'!H113</f>
        <v>0</v>
      </c>
      <c r="J113" s="127">
        <f>'Wniosek o dotację'!I359</f>
        <v>0</v>
      </c>
      <c r="K113" s="66"/>
      <c r="L113" s="127">
        <f>K113+'Rap. merytor. do I transzy'!K113</f>
        <v>0</v>
      </c>
      <c r="M113" s="67"/>
      <c r="N113" s="193"/>
      <c r="O113" s="194"/>
      <c r="P113" s="276">
        <f>I113*(IF(N113="spotkanie informacyjne",'do aut wyliczen'!$G$8,IF(N113="szkolenie",'do aut wyliczen'!$G$10,IF(N113="szkolenie z ekspertem",'do aut wyliczen'!$G$11,IF(N113="spotkanie informacyjne w szkole ponadgimnazjalnej lub uczelni",'do aut wyliczen'!$G$9)))))</f>
        <v>0</v>
      </c>
      <c r="Q113" s="277"/>
      <c r="R113" s="438"/>
      <c r="S113" s="439"/>
    </row>
    <row r="114" spans="1:19" ht="21" x14ac:dyDescent="0.35">
      <c r="B114" s="54" t="s">
        <v>9</v>
      </c>
      <c r="C114" s="265">
        <f>'Wniosek o dotację'!C360:G360</f>
        <v>0</v>
      </c>
      <c r="D114" s="446"/>
      <c r="E114" s="446"/>
      <c r="F114" s="446"/>
      <c r="G114" s="169">
        <f>'Wniosek o dotację'!H360</f>
        <v>0</v>
      </c>
      <c r="H114" s="66"/>
      <c r="I114" s="127">
        <f>H114+'Rap. merytor. do I transzy'!H114</f>
        <v>0</v>
      </c>
      <c r="J114" s="127">
        <f>'Wniosek o dotację'!I360</f>
        <v>0</v>
      </c>
      <c r="K114" s="66"/>
      <c r="L114" s="127">
        <f>K114+'Rap. merytor. do I transzy'!K114</f>
        <v>0</v>
      </c>
      <c r="M114" s="67"/>
      <c r="N114" s="193"/>
      <c r="O114" s="194"/>
      <c r="P114" s="276">
        <f>I114*(IF(N114="spotkanie informacyjne",'do aut wyliczen'!$G$8,IF(N114="szkolenie",'do aut wyliczen'!$G$10,IF(N114="szkolenie z ekspertem",'do aut wyliczen'!$G$11,IF(N114="spotkanie informacyjne w szkole ponadgimnazjalnej lub uczelni",'do aut wyliczen'!$G$9)))))</f>
        <v>0</v>
      </c>
      <c r="Q114" s="277"/>
      <c r="R114" s="438"/>
      <c r="S114" s="439"/>
    </row>
    <row r="115" spans="1:19" ht="21" x14ac:dyDescent="0.35">
      <c r="B115" s="54" t="s">
        <v>10</v>
      </c>
      <c r="C115" s="265">
        <f>'Wniosek o dotację'!C361:G361</f>
        <v>0</v>
      </c>
      <c r="D115" s="446"/>
      <c r="E115" s="446"/>
      <c r="F115" s="446"/>
      <c r="G115" s="169">
        <f>'Wniosek o dotację'!H361</f>
        <v>0</v>
      </c>
      <c r="H115" s="66"/>
      <c r="I115" s="127">
        <f>H115+'Rap. merytor. do I transzy'!H115</f>
        <v>0</v>
      </c>
      <c r="J115" s="127">
        <f>'Wniosek o dotację'!I361</f>
        <v>0</v>
      </c>
      <c r="K115" s="66"/>
      <c r="L115" s="127">
        <f>K115+'Rap. merytor. do I transzy'!K115</f>
        <v>0</v>
      </c>
      <c r="M115" s="67"/>
      <c r="N115" s="193"/>
      <c r="O115" s="194"/>
      <c r="P115" s="276">
        <f>I115*(IF(N115="spotkanie informacyjne",'do aut wyliczen'!$G$8,IF(N115="szkolenie",'do aut wyliczen'!$G$10,IF(N115="szkolenie z ekspertem",'do aut wyliczen'!$G$11,IF(N115="spotkanie informacyjne w szkole ponadgimnazjalnej lub uczelni",'do aut wyliczen'!$G$9)))))</f>
        <v>0</v>
      </c>
      <c r="Q115" s="277"/>
      <c r="R115" s="438"/>
      <c r="S115" s="439"/>
    </row>
    <row r="116" spans="1:19" ht="21.75" thickBot="1" x14ac:dyDescent="0.4">
      <c r="A116" s="40"/>
      <c r="B116" s="68" t="s">
        <v>11</v>
      </c>
      <c r="C116" s="265">
        <f>'Wniosek o dotację'!C362:G362</f>
        <v>0</v>
      </c>
      <c r="D116" s="446"/>
      <c r="E116" s="446"/>
      <c r="F116" s="446"/>
      <c r="G116" s="169">
        <f>'Wniosek o dotację'!H362</f>
        <v>0</v>
      </c>
      <c r="H116" s="66"/>
      <c r="I116" s="127">
        <f>H116+'Rap. merytor. do I transzy'!H116</f>
        <v>0</v>
      </c>
      <c r="J116" s="127">
        <f>'Wniosek o dotację'!I362</f>
        <v>0</v>
      </c>
      <c r="K116" s="66"/>
      <c r="L116" s="127">
        <f>K116+'Rap. merytor. do I transzy'!K116</f>
        <v>0</v>
      </c>
      <c r="M116" s="67"/>
      <c r="N116" s="193"/>
      <c r="O116" s="194"/>
      <c r="P116" s="276">
        <f>I116*(IF(N116="spotkanie informacyjne",'do aut wyliczen'!$G$8,IF(N116="szkolenie",'do aut wyliczen'!$G$10,IF(N116="szkolenie z ekspertem",'do aut wyliczen'!$G$11,IF(N116="spotkanie informacyjne w szkole ponadgimnazjalnej lub uczelni",'do aut wyliczen'!$G$9)))))</f>
        <v>0</v>
      </c>
      <c r="Q116" s="277"/>
      <c r="R116" s="438"/>
      <c r="S116" s="439"/>
    </row>
    <row r="117" spans="1:19" ht="21.75" thickTop="1" x14ac:dyDescent="0.35">
      <c r="B117" s="69" t="s">
        <v>23</v>
      </c>
      <c r="C117" s="265">
        <f>'Wniosek o dotację'!C363:G363</f>
        <v>0</v>
      </c>
      <c r="D117" s="446"/>
      <c r="E117" s="446"/>
      <c r="F117" s="446"/>
      <c r="G117" s="169">
        <f>'Wniosek o dotację'!H363</f>
        <v>0</v>
      </c>
      <c r="H117" s="66"/>
      <c r="I117" s="127">
        <f>H117+'Rap. merytor. do I transzy'!H117</f>
        <v>0</v>
      </c>
      <c r="J117" s="127">
        <f>'Wniosek o dotację'!I363</f>
        <v>0</v>
      </c>
      <c r="K117" s="66"/>
      <c r="L117" s="127">
        <f>K117+'Rap. merytor. do I transzy'!K117</f>
        <v>0</v>
      </c>
      <c r="M117" s="67"/>
      <c r="N117" s="193"/>
      <c r="O117" s="194"/>
      <c r="P117" s="276">
        <f>I117*(IF(N117="spotkanie informacyjne",'do aut wyliczen'!$G$8,IF(N117="szkolenie",'do aut wyliczen'!$G$10,IF(N117="szkolenie z ekspertem",'do aut wyliczen'!$G$11,IF(N117="spotkanie informacyjne w szkole ponadgimnazjalnej lub uczelni",'do aut wyliczen'!$G$9)))))</f>
        <v>0</v>
      </c>
      <c r="Q117" s="277"/>
      <c r="R117" s="438"/>
      <c r="S117" s="439"/>
    </row>
    <row r="118" spans="1:19" ht="21" x14ac:dyDescent="0.35">
      <c r="B118" s="54" t="s">
        <v>25</v>
      </c>
      <c r="C118" s="265">
        <f>'Wniosek o dotację'!C364:G364</f>
        <v>0</v>
      </c>
      <c r="D118" s="446"/>
      <c r="E118" s="446"/>
      <c r="F118" s="446"/>
      <c r="G118" s="169">
        <f>'Wniosek o dotację'!H364</f>
        <v>0</v>
      </c>
      <c r="H118" s="66"/>
      <c r="I118" s="127">
        <f>H118+'Rap. merytor. do I transzy'!H118</f>
        <v>0</v>
      </c>
      <c r="J118" s="127">
        <f>'Wniosek o dotację'!I364</f>
        <v>0</v>
      </c>
      <c r="K118" s="66"/>
      <c r="L118" s="127">
        <f>K118+'Rap. merytor. do I transzy'!K118</f>
        <v>0</v>
      </c>
      <c r="M118" s="67"/>
      <c r="N118" s="193"/>
      <c r="O118" s="194"/>
      <c r="P118" s="276">
        <f>I118*(IF(N118="spotkanie informacyjne",'do aut wyliczen'!$G$8,IF(N118="szkolenie",'do aut wyliczen'!$G$10,IF(N118="szkolenie z ekspertem",'do aut wyliczen'!$G$11,IF(N118="spotkanie informacyjne w szkole ponadgimnazjalnej lub uczelni",'do aut wyliczen'!$G$9)))))</f>
        <v>0</v>
      </c>
      <c r="Q118" s="277"/>
      <c r="R118" s="438"/>
      <c r="S118" s="439"/>
    </row>
    <row r="119" spans="1:19" ht="21" x14ac:dyDescent="0.35">
      <c r="B119" s="54" t="s">
        <v>29</v>
      </c>
      <c r="C119" s="265">
        <f>'Wniosek o dotację'!C365:G365</f>
        <v>0</v>
      </c>
      <c r="D119" s="446"/>
      <c r="E119" s="446"/>
      <c r="F119" s="446"/>
      <c r="G119" s="169">
        <f>'Wniosek o dotację'!H365</f>
        <v>0</v>
      </c>
      <c r="H119" s="66"/>
      <c r="I119" s="127">
        <f>H119+'Rap. merytor. do I transzy'!H119</f>
        <v>0</v>
      </c>
      <c r="J119" s="127">
        <f>'Wniosek o dotację'!I365</f>
        <v>0</v>
      </c>
      <c r="K119" s="66"/>
      <c r="L119" s="127">
        <f>K119+'Rap. merytor. do I transzy'!K119</f>
        <v>0</v>
      </c>
      <c r="M119" s="67"/>
      <c r="N119" s="193"/>
      <c r="O119" s="194"/>
      <c r="P119" s="276">
        <f>I119*(IF(N119="spotkanie informacyjne",'do aut wyliczen'!$G$8,IF(N119="szkolenie",'do aut wyliczen'!$G$10,IF(N119="szkolenie z ekspertem",'do aut wyliczen'!$G$11,IF(N119="spotkanie informacyjne w szkole ponadgimnazjalnej lub uczelni",'do aut wyliczen'!$G$9)))))</f>
        <v>0</v>
      </c>
      <c r="Q119" s="277"/>
      <c r="R119" s="438"/>
      <c r="S119" s="439"/>
    </row>
    <row r="120" spans="1:19" ht="21" x14ac:dyDescent="0.35">
      <c r="B120" s="54" t="s">
        <v>30</v>
      </c>
      <c r="C120" s="265">
        <f>'Wniosek o dotację'!C366:G366</f>
        <v>0</v>
      </c>
      <c r="D120" s="446"/>
      <c r="E120" s="446"/>
      <c r="F120" s="446"/>
      <c r="G120" s="169">
        <f>'Wniosek o dotację'!H366</f>
        <v>0</v>
      </c>
      <c r="H120" s="66"/>
      <c r="I120" s="127">
        <f>H120+'Rap. merytor. do I transzy'!H120</f>
        <v>0</v>
      </c>
      <c r="J120" s="127">
        <f>'Wniosek o dotację'!I366</f>
        <v>0</v>
      </c>
      <c r="K120" s="66"/>
      <c r="L120" s="127">
        <f>K120+'Rap. merytor. do I transzy'!K120</f>
        <v>0</v>
      </c>
      <c r="M120" s="67"/>
      <c r="N120" s="193"/>
      <c r="O120" s="194"/>
      <c r="P120" s="276">
        <f>I120*(IF(N120="spotkanie informacyjne",'do aut wyliczen'!$G$8,IF(N120="szkolenie",'do aut wyliczen'!$G$10,IF(N120="szkolenie z ekspertem",'do aut wyliczen'!$G$11,IF(N120="spotkanie informacyjne w szkole ponadgimnazjalnej lub uczelni",'do aut wyliczen'!$G$9)))))</f>
        <v>0</v>
      </c>
      <c r="Q120" s="277"/>
      <c r="R120" s="438"/>
      <c r="S120" s="439"/>
    </row>
    <row r="121" spans="1:19" ht="21" x14ac:dyDescent="0.35">
      <c r="B121" s="54" t="s">
        <v>31</v>
      </c>
      <c r="C121" s="265">
        <f>'Wniosek o dotację'!C367:G367</f>
        <v>0</v>
      </c>
      <c r="D121" s="446"/>
      <c r="E121" s="446"/>
      <c r="F121" s="446"/>
      <c r="G121" s="169">
        <f>'Wniosek o dotację'!H367</f>
        <v>0</v>
      </c>
      <c r="H121" s="66"/>
      <c r="I121" s="127">
        <f>H121+'Rap. merytor. do I transzy'!H121</f>
        <v>0</v>
      </c>
      <c r="J121" s="127">
        <f>'Wniosek o dotację'!I367</f>
        <v>0</v>
      </c>
      <c r="K121" s="66"/>
      <c r="L121" s="127">
        <f>K121+'Rap. merytor. do I transzy'!K121</f>
        <v>0</v>
      </c>
      <c r="M121" s="67"/>
      <c r="N121" s="193"/>
      <c r="O121" s="194"/>
      <c r="P121" s="276">
        <f>I121*(IF(N121="spotkanie informacyjne",'do aut wyliczen'!$G$8,IF(N121="szkolenie",'do aut wyliczen'!$G$10,IF(N121="szkolenie z ekspertem",'do aut wyliczen'!$G$11,IF(N121="spotkanie informacyjne w szkole ponadgimnazjalnej lub uczelni",'do aut wyliczen'!$G$9)))))</f>
        <v>0</v>
      </c>
      <c r="Q121" s="277"/>
      <c r="R121" s="438"/>
      <c r="S121" s="439"/>
    </row>
    <row r="122" spans="1:19" ht="21" x14ac:dyDescent="0.35">
      <c r="B122" s="70" t="s">
        <v>70</v>
      </c>
      <c r="C122" s="270"/>
      <c r="D122" s="271"/>
      <c r="E122" s="271"/>
      <c r="F122" s="271"/>
      <c r="G122" s="170"/>
      <c r="H122" s="71"/>
      <c r="I122" s="171"/>
      <c r="J122" s="171"/>
      <c r="K122" s="71"/>
      <c r="L122" s="171"/>
      <c r="M122" s="71"/>
      <c r="N122" s="72"/>
      <c r="O122" s="73"/>
      <c r="P122" s="212"/>
      <c r="Q122" s="213"/>
      <c r="R122" s="212"/>
      <c r="S122" s="213"/>
    </row>
    <row r="123" spans="1:19" ht="22.5" customHeight="1" x14ac:dyDescent="0.25"/>
    <row r="124" spans="1:19" ht="18.75" x14ac:dyDescent="0.3">
      <c r="B124" s="230" t="s">
        <v>95</v>
      </c>
      <c r="C124" s="230"/>
    </row>
    <row r="125" spans="1:19" ht="31.5" customHeight="1" x14ac:dyDescent="0.25">
      <c r="B125" s="273" t="s">
        <v>261</v>
      </c>
      <c r="C125" s="273"/>
      <c r="D125" s="273"/>
      <c r="E125" s="273"/>
      <c r="F125" s="273"/>
      <c r="G125" s="273"/>
      <c r="N125" s="389"/>
      <c r="O125" s="389"/>
    </row>
    <row r="126" spans="1:19" ht="70.5" customHeight="1" x14ac:dyDescent="0.25">
      <c r="B126" s="150" t="s">
        <v>13</v>
      </c>
      <c r="C126" s="443" t="s">
        <v>44</v>
      </c>
      <c r="D126" s="445"/>
      <c r="E126" s="445"/>
      <c r="F126" s="445"/>
      <c r="G126" s="151" t="s">
        <v>199</v>
      </c>
      <c r="H126" s="152" t="s">
        <v>200</v>
      </c>
      <c r="I126" s="152" t="s">
        <v>201</v>
      </c>
      <c r="J126" s="151" t="s">
        <v>202</v>
      </c>
      <c r="K126" s="151" t="s">
        <v>203</v>
      </c>
      <c r="L126" s="151" t="s">
        <v>204</v>
      </c>
      <c r="M126" s="153" t="s">
        <v>45</v>
      </c>
      <c r="N126" s="443" t="s">
        <v>46</v>
      </c>
      <c r="O126" s="444"/>
      <c r="P126" s="507" t="s">
        <v>226</v>
      </c>
      <c r="Q126" s="508"/>
      <c r="R126" s="443" t="s">
        <v>287</v>
      </c>
      <c r="S126" s="444"/>
    </row>
    <row r="127" spans="1:19" ht="21" x14ac:dyDescent="0.35">
      <c r="B127" s="54" t="s">
        <v>5</v>
      </c>
      <c r="C127" s="265">
        <f>'Wniosek o dotację'!C373:G373</f>
        <v>0</v>
      </c>
      <c r="D127" s="446"/>
      <c r="E127" s="446"/>
      <c r="F127" s="446"/>
      <c r="G127" s="169">
        <f>'Wniosek o dotację'!H373</f>
        <v>0</v>
      </c>
      <c r="H127" s="66"/>
      <c r="I127" s="127">
        <f>H127+'Rap. merytor. do I transzy'!H127</f>
        <v>0</v>
      </c>
      <c r="J127" s="127">
        <f>'Wniosek o dotację'!I373</f>
        <v>0</v>
      </c>
      <c r="K127" s="66"/>
      <c r="L127" s="127">
        <f>K127+'Rap. merytor. do I transzy'!K127</f>
        <v>0</v>
      </c>
      <c r="M127" s="67"/>
      <c r="N127" s="193"/>
      <c r="O127" s="194"/>
      <c r="P127" s="276">
        <f>I127*(IF(N127="spotkanie informacyjne",'do aut wyliczen'!$G$8,IF(N127="szkolenie",'do aut wyliczen'!$G$10,IF(N127="szkolenie z ekspertem",'do aut wyliczen'!$G$11,IF(N127="spotkanie informacyjne w szkole ponadgimnazjalnej lub uczelni",'do aut wyliczen'!$G$9)))))</f>
        <v>0</v>
      </c>
      <c r="Q127" s="277"/>
      <c r="R127" s="438"/>
      <c r="S127" s="439"/>
    </row>
    <row r="128" spans="1:19" ht="21" x14ac:dyDescent="0.35">
      <c r="B128" s="54" t="s">
        <v>6</v>
      </c>
      <c r="C128" s="265">
        <f>'Wniosek o dotację'!C374:G374</f>
        <v>0</v>
      </c>
      <c r="D128" s="446"/>
      <c r="E128" s="446"/>
      <c r="F128" s="446"/>
      <c r="G128" s="169">
        <f>'Wniosek o dotację'!H374</f>
        <v>0</v>
      </c>
      <c r="H128" s="66"/>
      <c r="I128" s="127">
        <f>H128+'Rap. merytor. do I transzy'!H128</f>
        <v>0</v>
      </c>
      <c r="J128" s="127">
        <f>'Wniosek o dotację'!I374</f>
        <v>0</v>
      </c>
      <c r="K128" s="66"/>
      <c r="L128" s="127">
        <f>K128+'Rap. merytor. do I transzy'!K128</f>
        <v>0</v>
      </c>
      <c r="M128" s="67"/>
      <c r="N128" s="193"/>
      <c r="O128" s="194"/>
      <c r="P128" s="276">
        <f>I128*(IF(N128="spotkanie informacyjne",'do aut wyliczen'!$G$8,IF(N128="szkolenie",'do aut wyliczen'!$G$10,IF(N128="szkolenie z ekspertem",'do aut wyliczen'!$G$11,IF(N128="spotkanie informacyjne w szkole ponadgimnazjalnej lub uczelni",'do aut wyliczen'!$G$9)))))</f>
        <v>0</v>
      </c>
      <c r="Q128" s="277"/>
      <c r="R128" s="438"/>
      <c r="S128" s="439"/>
    </row>
    <row r="129" spans="1:19" ht="21" x14ac:dyDescent="0.35">
      <c r="B129" s="54" t="s">
        <v>9</v>
      </c>
      <c r="C129" s="265">
        <f>'Wniosek o dotację'!C375:G375</f>
        <v>0</v>
      </c>
      <c r="D129" s="446"/>
      <c r="E129" s="446"/>
      <c r="F129" s="446"/>
      <c r="G129" s="169">
        <f>'Wniosek o dotację'!H375</f>
        <v>0</v>
      </c>
      <c r="H129" s="66"/>
      <c r="I129" s="127">
        <f>H129+'Rap. merytor. do I transzy'!H129</f>
        <v>0</v>
      </c>
      <c r="J129" s="127">
        <f>'Wniosek o dotację'!I375</f>
        <v>0</v>
      </c>
      <c r="K129" s="66"/>
      <c r="L129" s="127">
        <f>K129+'Rap. merytor. do I transzy'!K129</f>
        <v>0</v>
      </c>
      <c r="M129" s="67"/>
      <c r="N129" s="193"/>
      <c r="O129" s="194"/>
      <c r="P129" s="276">
        <f>I129*(IF(N129="spotkanie informacyjne",'do aut wyliczen'!$G$8,IF(N129="szkolenie",'do aut wyliczen'!$G$10,IF(N129="szkolenie z ekspertem",'do aut wyliczen'!$G$11,IF(N129="spotkanie informacyjne w szkole ponadgimnazjalnej lub uczelni",'do aut wyliczen'!$G$9)))))</f>
        <v>0</v>
      </c>
      <c r="Q129" s="277"/>
      <c r="R129" s="438"/>
      <c r="S129" s="439"/>
    </row>
    <row r="130" spans="1:19" ht="21" x14ac:dyDescent="0.35">
      <c r="B130" s="54" t="s">
        <v>10</v>
      </c>
      <c r="C130" s="265">
        <f>'Wniosek o dotację'!C376:G376</f>
        <v>0</v>
      </c>
      <c r="D130" s="446"/>
      <c r="E130" s="446"/>
      <c r="F130" s="446"/>
      <c r="G130" s="169">
        <f>'Wniosek o dotację'!H376</f>
        <v>0</v>
      </c>
      <c r="H130" s="66"/>
      <c r="I130" s="127">
        <f>H130+'Rap. merytor. do I transzy'!H130</f>
        <v>0</v>
      </c>
      <c r="J130" s="127">
        <f>'Wniosek o dotację'!I376</f>
        <v>0</v>
      </c>
      <c r="K130" s="66"/>
      <c r="L130" s="127">
        <f>K130+'Rap. merytor. do I transzy'!K130</f>
        <v>0</v>
      </c>
      <c r="M130" s="67"/>
      <c r="N130" s="193"/>
      <c r="O130" s="194"/>
      <c r="P130" s="276">
        <f>I130*(IF(N130="spotkanie informacyjne",'do aut wyliczen'!$G$8,IF(N130="szkolenie",'do aut wyliczen'!$G$10,IF(N130="szkolenie z ekspertem",'do aut wyliczen'!$G$11,IF(N130="spotkanie informacyjne w szkole ponadgimnazjalnej lub uczelni",'do aut wyliczen'!$G$9)))))</f>
        <v>0</v>
      </c>
      <c r="Q130" s="277"/>
      <c r="R130" s="438"/>
      <c r="S130" s="439"/>
    </row>
    <row r="131" spans="1:19" ht="21.75" thickBot="1" x14ac:dyDescent="0.4">
      <c r="A131" s="40"/>
      <c r="B131" s="68" t="s">
        <v>11</v>
      </c>
      <c r="C131" s="265">
        <f>'Wniosek o dotację'!C377:G377</f>
        <v>0</v>
      </c>
      <c r="D131" s="446"/>
      <c r="E131" s="446"/>
      <c r="F131" s="446"/>
      <c r="G131" s="169">
        <f>'Wniosek o dotację'!H377</f>
        <v>0</v>
      </c>
      <c r="H131" s="66"/>
      <c r="I131" s="127">
        <f>H131+'Rap. merytor. do I transzy'!H131</f>
        <v>0</v>
      </c>
      <c r="J131" s="127">
        <f>'Wniosek o dotację'!I377</f>
        <v>0</v>
      </c>
      <c r="K131" s="66"/>
      <c r="L131" s="127">
        <f>K131+'Rap. merytor. do I transzy'!K131</f>
        <v>0</v>
      </c>
      <c r="M131" s="67"/>
      <c r="N131" s="193"/>
      <c r="O131" s="194"/>
      <c r="P131" s="276">
        <f>I131*(IF(N131="spotkanie informacyjne",'do aut wyliczen'!$G$8,IF(N131="szkolenie",'do aut wyliczen'!$G$10,IF(N131="szkolenie z ekspertem",'do aut wyliczen'!$G$11,IF(N131="spotkanie informacyjne w szkole ponadgimnazjalnej lub uczelni",'do aut wyliczen'!$G$9)))))</f>
        <v>0</v>
      </c>
      <c r="Q131" s="277"/>
      <c r="R131" s="438"/>
      <c r="S131" s="439"/>
    </row>
    <row r="132" spans="1:19" ht="21.75" thickTop="1" x14ac:dyDescent="0.35">
      <c r="B132" s="69" t="s">
        <v>23</v>
      </c>
      <c r="C132" s="265">
        <f>'Wniosek o dotację'!C378:G378</f>
        <v>0</v>
      </c>
      <c r="D132" s="446"/>
      <c r="E132" s="446"/>
      <c r="F132" s="446"/>
      <c r="G132" s="169">
        <f>'Wniosek o dotację'!H378</f>
        <v>0</v>
      </c>
      <c r="H132" s="66"/>
      <c r="I132" s="127">
        <f>H132+'Rap. merytor. do I transzy'!H132</f>
        <v>0</v>
      </c>
      <c r="J132" s="127">
        <f>'Wniosek o dotację'!I378</f>
        <v>0</v>
      </c>
      <c r="K132" s="66"/>
      <c r="L132" s="127">
        <f>K132+'Rap. merytor. do I transzy'!K132</f>
        <v>0</v>
      </c>
      <c r="M132" s="67"/>
      <c r="N132" s="193"/>
      <c r="O132" s="194"/>
      <c r="P132" s="276">
        <f>I132*(IF(N132="spotkanie informacyjne",'do aut wyliczen'!$G$8,IF(N132="szkolenie",'do aut wyliczen'!$G$10,IF(N132="szkolenie z ekspertem",'do aut wyliczen'!$G$11,IF(N132="spotkanie informacyjne w szkole ponadgimnazjalnej lub uczelni",'do aut wyliczen'!$G$9)))))</f>
        <v>0</v>
      </c>
      <c r="Q132" s="277"/>
      <c r="R132" s="438"/>
      <c r="S132" s="439"/>
    </row>
    <row r="133" spans="1:19" ht="21" x14ac:dyDescent="0.35">
      <c r="B133" s="54" t="s">
        <v>25</v>
      </c>
      <c r="C133" s="265">
        <f>'Wniosek o dotację'!C379:G379</f>
        <v>0</v>
      </c>
      <c r="D133" s="446"/>
      <c r="E133" s="446"/>
      <c r="F133" s="446"/>
      <c r="G133" s="169">
        <f>'Wniosek o dotację'!H379</f>
        <v>0</v>
      </c>
      <c r="H133" s="66"/>
      <c r="I133" s="127">
        <f>H133+'Rap. merytor. do I transzy'!H133</f>
        <v>0</v>
      </c>
      <c r="J133" s="127">
        <f>'Wniosek o dotację'!I379</f>
        <v>0</v>
      </c>
      <c r="K133" s="66"/>
      <c r="L133" s="127">
        <f>K133+'Rap. merytor. do I transzy'!K133</f>
        <v>0</v>
      </c>
      <c r="M133" s="67"/>
      <c r="N133" s="193"/>
      <c r="O133" s="194"/>
      <c r="P133" s="276">
        <f>I133*(IF(N133="spotkanie informacyjne",'do aut wyliczen'!$G$8,IF(N133="szkolenie",'do aut wyliczen'!$G$10,IF(N133="szkolenie z ekspertem",'do aut wyliczen'!$G$11,IF(N133="spotkanie informacyjne w szkole ponadgimnazjalnej lub uczelni",'do aut wyliczen'!$G$9)))))</f>
        <v>0</v>
      </c>
      <c r="Q133" s="277"/>
      <c r="R133" s="438"/>
      <c r="S133" s="439"/>
    </row>
    <row r="134" spans="1:19" ht="21" x14ac:dyDescent="0.35">
      <c r="B134" s="54" t="s">
        <v>29</v>
      </c>
      <c r="C134" s="265">
        <f>'Wniosek o dotację'!C380:G380</f>
        <v>0</v>
      </c>
      <c r="D134" s="446"/>
      <c r="E134" s="446"/>
      <c r="F134" s="446"/>
      <c r="G134" s="169">
        <f>'Wniosek o dotację'!H380</f>
        <v>0</v>
      </c>
      <c r="H134" s="66"/>
      <c r="I134" s="127">
        <f>H134+'Rap. merytor. do I transzy'!H134</f>
        <v>0</v>
      </c>
      <c r="J134" s="127">
        <f>'Wniosek o dotację'!I380</f>
        <v>0</v>
      </c>
      <c r="K134" s="66"/>
      <c r="L134" s="127">
        <f>K134+'Rap. merytor. do I transzy'!K134</f>
        <v>0</v>
      </c>
      <c r="M134" s="67"/>
      <c r="N134" s="193"/>
      <c r="O134" s="194"/>
      <c r="P134" s="276">
        <f>I134*(IF(N134="spotkanie informacyjne",'do aut wyliczen'!$G$8,IF(N134="szkolenie",'do aut wyliczen'!$G$10,IF(N134="szkolenie z ekspertem",'do aut wyliczen'!$G$11,IF(N134="spotkanie informacyjne w szkole ponadgimnazjalnej lub uczelni",'do aut wyliczen'!$G$9)))))</f>
        <v>0</v>
      </c>
      <c r="Q134" s="277"/>
      <c r="R134" s="438"/>
      <c r="S134" s="439"/>
    </row>
    <row r="135" spans="1:19" ht="21" x14ac:dyDescent="0.35">
      <c r="B135" s="54" t="s">
        <v>30</v>
      </c>
      <c r="C135" s="265">
        <f>'Wniosek o dotację'!C381:G381</f>
        <v>0</v>
      </c>
      <c r="D135" s="446"/>
      <c r="E135" s="446"/>
      <c r="F135" s="446"/>
      <c r="G135" s="169">
        <f>'Wniosek o dotację'!H381</f>
        <v>0</v>
      </c>
      <c r="H135" s="66"/>
      <c r="I135" s="127">
        <f>H135+'Rap. merytor. do I transzy'!H135</f>
        <v>0</v>
      </c>
      <c r="J135" s="127">
        <f>'Wniosek o dotację'!I381</f>
        <v>0</v>
      </c>
      <c r="K135" s="66"/>
      <c r="L135" s="127">
        <f>K135+'Rap. merytor. do I transzy'!K135</f>
        <v>0</v>
      </c>
      <c r="M135" s="67"/>
      <c r="N135" s="193"/>
      <c r="O135" s="194"/>
      <c r="P135" s="276">
        <f>I135*(IF(N135="spotkanie informacyjne",'do aut wyliczen'!$G$8,IF(N135="szkolenie",'do aut wyliczen'!$G$10,IF(N135="szkolenie z ekspertem",'do aut wyliczen'!$G$11,IF(N135="spotkanie informacyjne w szkole ponadgimnazjalnej lub uczelni",'do aut wyliczen'!$G$9)))))</f>
        <v>0</v>
      </c>
      <c r="Q135" s="277"/>
      <c r="R135" s="438"/>
      <c r="S135" s="439"/>
    </row>
    <row r="136" spans="1:19" ht="21" x14ac:dyDescent="0.35">
      <c r="B136" s="54" t="s">
        <v>31</v>
      </c>
      <c r="C136" s="265">
        <f>'Wniosek o dotację'!C382:G382</f>
        <v>0</v>
      </c>
      <c r="D136" s="446"/>
      <c r="E136" s="446"/>
      <c r="F136" s="446"/>
      <c r="G136" s="169">
        <f>'Wniosek o dotację'!H382</f>
        <v>0</v>
      </c>
      <c r="H136" s="66"/>
      <c r="I136" s="127">
        <f>H136+'Rap. merytor. do I transzy'!H136</f>
        <v>0</v>
      </c>
      <c r="J136" s="127">
        <f>'Wniosek o dotację'!I382</f>
        <v>0</v>
      </c>
      <c r="K136" s="66"/>
      <c r="L136" s="127">
        <f>K136+'Rap. merytor. do I transzy'!K136</f>
        <v>0</v>
      </c>
      <c r="M136" s="67"/>
      <c r="N136" s="193"/>
      <c r="O136" s="194"/>
      <c r="P136" s="276">
        <f>I136*(IF(N136="spotkanie informacyjne",'do aut wyliczen'!$G$8,IF(N136="szkolenie",'do aut wyliczen'!$G$10,IF(N136="szkolenie z ekspertem",'do aut wyliczen'!$G$11,IF(N136="spotkanie informacyjne w szkole ponadgimnazjalnej lub uczelni",'do aut wyliczen'!$G$9)))))</f>
        <v>0</v>
      </c>
      <c r="Q136" s="277"/>
      <c r="R136" s="438"/>
      <c r="S136" s="439"/>
    </row>
    <row r="137" spans="1:19" ht="21" x14ac:dyDescent="0.35">
      <c r="B137" s="70" t="s">
        <v>70</v>
      </c>
      <c r="C137" s="270"/>
      <c r="D137" s="271"/>
      <c r="E137" s="271"/>
      <c r="F137" s="271"/>
      <c r="G137" s="170"/>
      <c r="H137" s="71"/>
      <c r="I137" s="171"/>
      <c r="J137" s="171"/>
      <c r="K137" s="71"/>
      <c r="L137" s="171"/>
      <c r="M137" s="71"/>
      <c r="N137" s="72"/>
      <c r="O137" s="73"/>
      <c r="P137" s="212"/>
      <c r="Q137" s="213"/>
      <c r="R137" s="212"/>
      <c r="S137" s="213"/>
    </row>
    <row r="139" spans="1:19" ht="18.75" x14ac:dyDescent="0.3">
      <c r="B139" s="269" t="s">
        <v>96</v>
      </c>
      <c r="C139" s="269"/>
    </row>
    <row r="140" spans="1:19" ht="37.5" customHeight="1" x14ac:dyDescent="0.25">
      <c r="B140" s="273" t="s">
        <v>266</v>
      </c>
      <c r="C140" s="273"/>
      <c r="D140" s="273"/>
      <c r="E140" s="273"/>
      <c r="F140" s="273"/>
      <c r="G140" s="273"/>
      <c r="N140" s="389"/>
      <c r="O140" s="389"/>
    </row>
    <row r="141" spans="1:19" ht="66" customHeight="1" x14ac:dyDescent="0.25">
      <c r="B141" s="150" t="s">
        <v>13</v>
      </c>
      <c r="C141" s="443" t="s">
        <v>44</v>
      </c>
      <c r="D141" s="445"/>
      <c r="E141" s="445"/>
      <c r="F141" s="445"/>
      <c r="G141" s="151" t="s">
        <v>199</v>
      </c>
      <c r="H141" s="152" t="s">
        <v>200</v>
      </c>
      <c r="I141" s="152" t="s">
        <v>201</v>
      </c>
      <c r="J141" s="151" t="s">
        <v>202</v>
      </c>
      <c r="K141" s="151" t="s">
        <v>203</v>
      </c>
      <c r="L141" s="151" t="s">
        <v>204</v>
      </c>
      <c r="M141" s="153" t="s">
        <v>45</v>
      </c>
      <c r="N141" s="443" t="s">
        <v>46</v>
      </c>
      <c r="O141" s="444"/>
      <c r="P141" s="507" t="s">
        <v>226</v>
      </c>
      <c r="Q141" s="508"/>
      <c r="R141" s="443" t="s">
        <v>287</v>
      </c>
      <c r="S141" s="444"/>
    </row>
    <row r="142" spans="1:19" ht="21" x14ac:dyDescent="0.35">
      <c r="B142" s="54" t="s">
        <v>5</v>
      </c>
      <c r="C142" s="265">
        <f>'Wniosek o dotację'!C388:G388</f>
        <v>0</v>
      </c>
      <c r="D142" s="446"/>
      <c r="E142" s="446"/>
      <c r="F142" s="446"/>
      <c r="G142" s="169">
        <f>'Wniosek o dotację'!H388</f>
        <v>0</v>
      </c>
      <c r="H142" s="66"/>
      <c r="I142" s="127">
        <f>H142+'Rap. merytor. do I transzy'!H142</f>
        <v>0</v>
      </c>
      <c r="J142" s="127">
        <f>'Wniosek o dotację'!I388</f>
        <v>0</v>
      </c>
      <c r="K142" s="66"/>
      <c r="L142" s="127">
        <f>K142+'Rap. merytor. do I transzy'!K142</f>
        <v>0</v>
      </c>
      <c r="M142" s="67"/>
      <c r="N142" s="193"/>
      <c r="O142" s="194"/>
      <c r="P142" s="276">
        <f>I142*(IF(N142="spotkanie informacyjne",'do aut wyliczen'!$G$8,IF(N142="szkolenie",'do aut wyliczen'!$G$10,IF(N142="szkolenie z ekspertem",'do aut wyliczen'!$G$11,IF(N142="spotkanie informacyjne w szkole ponadgimnazjalnej lub uczelni",'do aut wyliczen'!$G$9)))))</f>
        <v>0</v>
      </c>
      <c r="Q142" s="277"/>
      <c r="R142" s="438"/>
      <c r="S142" s="439"/>
    </row>
    <row r="143" spans="1:19" ht="21" x14ac:dyDescent="0.35">
      <c r="B143" s="54" t="s">
        <v>6</v>
      </c>
      <c r="C143" s="265">
        <f>'Wniosek o dotację'!C389:G389</f>
        <v>0</v>
      </c>
      <c r="D143" s="446"/>
      <c r="E143" s="446"/>
      <c r="F143" s="446"/>
      <c r="G143" s="169">
        <f>'Wniosek o dotację'!H389</f>
        <v>0</v>
      </c>
      <c r="H143" s="66"/>
      <c r="I143" s="127">
        <f>H143+'Rap. merytor. do I transzy'!H143</f>
        <v>0</v>
      </c>
      <c r="J143" s="127">
        <f>'Wniosek o dotację'!I389</f>
        <v>0</v>
      </c>
      <c r="K143" s="66"/>
      <c r="L143" s="127">
        <f>K143+'Rap. merytor. do I transzy'!K143</f>
        <v>0</v>
      </c>
      <c r="M143" s="67"/>
      <c r="N143" s="193"/>
      <c r="O143" s="194"/>
      <c r="P143" s="276">
        <f>I143*(IF(N143="spotkanie informacyjne",'do aut wyliczen'!$G$8,IF(N143="szkolenie",'do aut wyliczen'!$G$10,IF(N143="szkolenie z ekspertem",'do aut wyliczen'!$G$11,IF(N143="spotkanie informacyjne w szkole ponadgimnazjalnej lub uczelni",'do aut wyliczen'!$G$9)))))</f>
        <v>0</v>
      </c>
      <c r="Q143" s="277"/>
      <c r="R143" s="438"/>
      <c r="S143" s="439"/>
    </row>
    <row r="144" spans="1:19" ht="21" x14ac:dyDescent="0.35">
      <c r="B144" s="54" t="s">
        <v>9</v>
      </c>
      <c r="C144" s="265">
        <f>'Wniosek o dotację'!C390:G390</f>
        <v>0</v>
      </c>
      <c r="D144" s="446"/>
      <c r="E144" s="446"/>
      <c r="F144" s="446"/>
      <c r="G144" s="169">
        <f>'Wniosek o dotację'!H390</f>
        <v>0</v>
      </c>
      <c r="H144" s="66"/>
      <c r="I144" s="127">
        <f>H144+'Rap. merytor. do I transzy'!H144</f>
        <v>0</v>
      </c>
      <c r="J144" s="127">
        <f>'Wniosek o dotację'!I390</f>
        <v>0</v>
      </c>
      <c r="K144" s="66"/>
      <c r="L144" s="127">
        <f>K144+'Rap. merytor. do I transzy'!K144</f>
        <v>0</v>
      </c>
      <c r="M144" s="67"/>
      <c r="N144" s="193"/>
      <c r="O144" s="194"/>
      <c r="P144" s="276">
        <f>I144*(IF(N144="spotkanie informacyjne",'do aut wyliczen'!$G$8,IF(N144="szkolenie",'do aut wyliczen'!$G$10,IF(N144="szkolenie z ekspertem",'do aut wyliczen'!$G$11,IF(N144="spotkanie informacyjne w szkole ponadgimnazjalnej lub uczelni",'do aut wyliczen'!$G$9)))))</f>
        <v>0</v>
      </c>
      <c r="Q144" s="277"/>
      <c r="R144" s="438"/>
      <c r="S144" s="439"/>
    </row>
    <row r="145" spans="1:19" ht="21" x14ac:dyDescent="0.35">
      <c r="B145" s="54" t="s">
        <v>10</v>
      </c>
      <c r="C145" s="265">
        <f>'Wniosek o dotację'!C391:G391</f>
        <v>0</v>
      </c>
      <c r="D145" s="446"/>
      <c r="E145" s="446"/>
      <c r="F145" s="446"/>
      <c r="G145" s="169">
        <f>'Wniosek o dotację'!H391</f>
        <v>0</v>
      </c>
      <c r="H145" s="66"/>
      <c r="I145" s="127">
        <f>H145+'Rap. merytor. do I transzy'!H145</f>
        <v>0</v>
      </c>
      <c r="J145" s="127">
        <f>'Wniosek o dotację'!I391</f>
        <v>0</v>
      </c>
      <c r="K145" s="66"/>
      <c r="L145" s="127">
        <f>K145+'Rap. merytor. do I transzy'!K145</f>
        <v>0</v>
      </c>
      <c r="M145" s="67"/>
      <c r="N145" s="193"/>
      <c r="O145" s="194"/>
      <c r="P145" s="276">
        <f>I145*(IF(N145="spotkanie informacyjne",'do aut wyliczen'!$G$8,IF(N145="szkolenie",'do aut wyliczen'!$G$10,IF(N145="szkolenie z ekspertem",'do aut wyliczen'!$G$11,IF(N145="spotkanie informacyjne w szkole ponadgimnazjalnej lub uczelni",'do aut wyliczen'!$G$9)))))</f>
        <v>0</v>
      </c>
      <c r="Q145" s="277"/>
      <c r="R145" s="438"/>
      <c r="S145" s="439"/>
    </row>
    <row r="146" spans="1:19" ht="21.75" thickBot="1" x14ac:dyDescent="0.4">
      <c r="A146" s="40"/>
      <c r="B146" s="68" t="s">
        <v>11</v>
      </c>
      <c r="C146" s="265">
        <f>'Wniosek o dotację'!C392:G392</f>
        <v>0</v>
      </c>
      <c r="D146" s="446"/>
      <c r="E146" s="446"/>
      <c r="F146" s="446"/>
      <c r="G146" s="169">
        <f>'Wniosek o dotację'!H392</f>
        <v>0</v>
      </c>
      <c r="H146" s="66"/>
      <c r="I146" s="127">
        <f>H146+'Rap. merytor. do I transzy'!H146</f>
        <v>0</v>
      </c>
      <c r="J146" s="127">
        <f>'Wniosek o dotację'!I392</f>
        <v>0</v>
      </c>
      <c r="K146" s="66"/>
      <c r="L146" s="127">
        <f>K146+'Rap. merytor. do I transzy'!K146</f>
        <v>0</v>
      </c>
      <c r="M146" s="67"/>
      <c r="N146" s="193"/>
      <c r="O146" s="194"/>
      <c r="P146" s="276">
        <f>I146*(IF(N146="spotkanie informacyjne",'do aut wyliczen'!$G$8,IF(N146="szkolenie",'do aut wyliczen'!$G$10,IF(N146="szkolenie z ekspertem",'do aut wyliczen'!$G$11,IF(N146="spotkanie informacyjne w szkole ponadgimnazjalnej lub uczelni",'do aut wyliczen'!$G$9)))))</f>
        <v>0</v>
      </c>
      <c r="Q146" s="277"/>
      <c r="R146" s="438"/>
      <c r="S146" s="439"/>
    </row>
    <row r="147" spans="1:19" ht="21.75" thickTop="1" x14ac:dyDescent="0.35">
      <c r="B147" s="69" t="s">
        <v>23</v>
      </c>
      <c r="C147" s="265">
        <f>'Wniosek o dotację'!C393:G393</f>
        <v>0</v>
      </c>
      <c r="D147" s="446"/>
      <c r="E147" s="446"/>
      <c r="F147" s="446"/>
      <c r="G147" s="169">
        <f>'Wniosek o dotację'!H393</f>
        <v>0</v>
      </c>
      <c r="H147" s="66"/>
      <c r="I147" s="127">
        <f>H147+'Rap. merytor. do I transzy'!H147</f>
        <v>0</v>
      </c>
      <c r="J147" s="127">
        <f>'Wniosek o dotację'!I393</f>
        <v>0</v>
      </c>
      <c r="K147" s="66"/>
      <c r="L147" s="127">
        <f>K147+'Rap. merytor. do I transzy'!K147</f>
        <v>0</v>
      </c>
      <c r="M147" s="67"/>
      <c r="N147" s="193"/>
      <c r="O147" s="194"/>
      <c r="P147" s="276">
        <f>I147*(IF(N147="spotkanie informacyjne",'do aut wyliczen'!$G$8,IF(N147="szkolenie",'do aut wyliczen'!$G$10,IF(N147="szkolenie z ekspertem",'do aut wyliczen'!$G$11,IF(N147="spotkanie informacyjne w szkole ponadgimnazjalnej lub uczelni",'do aut wyliczen'!$G$9)))))</f>
        <v>0</v>
      </c>
      <c r="Q147" s="277"/>
      <c r="R147" s="438"/>
      <c r="S147" s="439"/>
    </row>
    <row r="148" spans="1:19" ht="21" x14ac:dyDescent="0.35">
      <c r="B148" s="54" t="s">
        <v>25</v>
      </c>
      <c r="C148" s="265">
        <f>'Wniosek o dotację'!C394:G394</f>
        <v>0</v>
      </c>
      <c r="D148" s="446"/>
      <c r="E148" s="446"/>
      <c r="F148" s="446"/>
      <c r="G148" s="169">
        <f>'Wniosek o dotację'!H394</f>
        <v>0</v>
      </c>
      <c r="H148" s="66"/>
      <c r="I148" s="127">
        <f>H148+'Rap. merytor. do I transzy'!H148</f>
        <v>0</v>
      </c>
      <c r="J148" s="127">
        <f>'Wniosek o dotację'!I394</f>
        <v>0</v>
      </c>
      <c r="K148" s="66"/>
      <c r="L148" s="127">
        <f>K148+'Rap. merytor. do I transzy'!K148</f>
        <v>0</v>
      </c>
      <c r="M148" s="67"/>
      <c r="N148" s="193"/>
      <c r="O148" s="194"/>
      <c r="P148" s="276">
        <f>I148*(IF(N148="spotkanie informacyjne",'do aut wyliczen'!$G$8,IF(N148="szkolenie",'do aut wyliczen'!$G$10,IF(N148="szkolenie z ekspertem",'do aut wyliczen'!$G$11,IF(N148="spotkanie informacyjne w szkole ponadgimnazjalnej lub uczelni",'do aut wyliczen'!$G$9)))))</f>
        <v>0</v>
      </c>
      <c r="Q148" s="277"/>
      <c r="R148" s="438"/>
      <c r="S148" s="439"/>
    </row>
    <row r="149" spans="1:19" ht="21" x14ac:dyDescent="0.35">
      <c r="B149" s="54" t="s">
        <v>29</v>
      </c>
      <c r="C149" s="265">
        <f>'Wniosek o dotację'!C395:G395</f>
        <v>0</v>
      </c>
      <c r="D149" s="446"/>
      <c r="E149" s="446"/>
      <c r="F149" s="446"/>
      <c r="G149" s="169">
        <f>'Wniosek o dotację'!H395</f>
        <v>0</v>
      </c>
      <c r="H149" s="66"/>
      <c r="I149" s="127">
        <f>H149+'Rap. merytor. do I transzy'!H149</f>
        <v>0</v>
      </c>
      <c r="J149" s="127">
        <f>'Wniosek o dotację'!I395</f>
        <v>0</v>
      </c>
      <c r="K149" s="66"/>
      <c r="L149" s="127">
        <f>K149+'Rap. merytor. do I transzy'!K149</f>
        <v>0</v>
      </c>
      <c r="M149" s="67"/>
      <c r="N149" s="193"/>
      <c r="O149" s="194"/>
      <c r="P149" s="276">
        <f>I149*(IF(N149="spotkanie informacyjne",'do aut wyliczen'!$G$8,IF(N149="szkolenie",'do aut wyliczen'!$G$10,IF(N149="szkolenie z ekspertem",'do aut wyliczen'!$G$11,IF(N149="spotkanie informacyjne w szkole ponadgimnazjalnej lub uczelni",'do aut wyliczen'!$G$9)))))</f>
        <v>0</v>
      </c>
      <c r="Q149" s="277"/>
      <c r="R149" s="438"/>
      <c r="S149" s="439"/>
    </row>
    <row r="150" spans="1:19" ht="21" x14ac:dyDescent="0.35">
      <c r="B150" s="54" t="s">
        <v>30</v>
      </c>
      <c r="C150" s="265">
        <f>'Wniosek o dotację'!C396:G396</f>
        <v>0</v>
      </c>
      <c r="D150" s="446"/>
      <c r="E150" s="446"/>
      <c r="F150" s="446"/>
      <c r="G150" s="169">
        <f>'Wniosek o dotację'!H396</f>
        <v>0</v>
      </c>
      <c r="H150" s="66"/>
      <c r="I150" s="127">
        <f>H150+'Rap. merytor. do I transzy'!H150</f>
        <v>0</v>
      </c>
      <c r="J150" s="127">
        <f>'Wniosek o dotację'!I396</f>
        <v>0</v>
      </c>
      <c r="K150" s="66"/>
      <c r="L150" s="127">
        <f>K150+'Rap. merytor. do I transzy'!K150</f>
        <v>0</v>
      </c>
      <c r="M150" s="67"/>
      <c r="N150" s="193"/>
      <c r="O150" s="194"/>
      <c r="P150" s="276">
        <f>I150*(IF(N150="spotkanie informacyjne",'do aut wyliczen'!$G$8,IF(N150="szkolenie",'do aut wyliczen'!$G$10,IF(N150="szkolenie z ekspertem",'do aut wyliczen'!$G$11,IF(N150="spotkanie informacyjne w szkole ponadgimnazjalnej lub uczelni",'do aut wyliczen'!$G$9)))))</f>
        <v>0</v>
      </c>
      <c r="Q150" s="277"/>
      <c r="R150" s="438"/>
      <c r="S150" s="439"/>
    </row>
    <row r="151" spans="1:19" ht="21" x14ac:dyDescent="0.35">
      <c r="B151" s="54" t="s">
        <v>31</v>
      </c>
      <c r="C151" s="265">
        <f>'Wniosek o dotację'!C397:G397</f>
        <v>0</v>
      </c>
      <c r="D151" s="446"/>
      <c r="E151" s="446"/>
      <c r="F151" s="446"/>
      <c r="G151" s="169">
        <f>'Wniosek o dotację'!H397</f>
        <v>0</v>
      </c>
      <c r="H151" s="66"/>
      <c r="I151" s="127">
        <f>H151+'Rap. merytor. do I transzy'!H151</f>
        <v>0</v>
      </c>
      <c r="J151" s="127">
        <f>'Wniosek o dotację'!I397</f>
        <v>0</v>
      </c>
      <c r="K151" s="66"/>
      <c r="L151" s="127">
        <f>K151+'Rap. merytor. do I transzy'!K151</f>
        <v>0</v>
      </c>
      <c r="M151" s="67"/>
      <c r="N151" s="193"/>
      <c r="O151" s="194"/>
      <c r="P151" s="276">
        <f>I151*(IF(N151="spotkanie informacyjne",'do aut wyliczen'!$G$8,IF(N151="szkolenie",'do aut wyliczen'!$G$10,IF(N151="szkolenie z ekspertem",'do aut wyliczen'!$G$11,IF(N151="spotkanie informacyjne w szkole ponadgimnazjalnej lub uczelni",'do aut wyliczen'!$G$9)))))</f>
        <v>0</v>
      </c>
      <c r="Q151" s="277"/>
      <c r="R151" s="438"/>
      <c r="S151" s="439"/>
    </row>
    <row r="152" spans="1:19" ht="21" x14ac:dyDescent="0.35">
      <c r="B152" s="70" t="s">
        <v>70</v>
      </c>
      <c r="C152" s="270"/>
      <c r="D152" s="271"/>
      <c r="E152" s="271"/>
      <c r="F152" s="271"/>
      <c r="G152" s="170"/>
      <c r="H152" s="71"/>
      <c r="I152" s="171"/>
      <c r="J152" s="171"/>
      <c r="K152" s="71"/>
      <c r="L152" s="171"/>
      <c r="M152" s="71"/>
      <c r="N152" s="72"/>
      <c r="O152" s="73"/>
      <c r="P152" s="212"/>
      <c r="Q152" s="213"/>
      <c r="R152" s="212"/>
      <c r="S152" s="213"/>
    </row>
    <row r="154" spans="1:19" ht="18.75" x14ac:dyDescent="0.3">
      <c r="B154" s="230" t="s">
        <v>97</v>
      </c>
      <c r="C154" s="230"/>
    </row>
    <row r="155" spans="1:19" ht="39" customHeight="1" x14ac:dyDescent="0.25">
      <c r="B155" s="273" t="s">
        <v>271</v>
      </c>
      <c r="C155" s="273"/>
      <c r="D155" s="273"/>
      <c r="E155" s="273"/>
      <c r="F155" s="273"/>
      <c r="G155" s="273"/>
      <c r="N155" s="389"/>
      <c r="O155" s="389"/>
    </row>
    <row r="156" spans="1:19" ht="67.5" customHeight="1" x14ac:dyDescent="0.25">
      <c r="B156" s="150" t="s">
        <v>13</v>
      </c>
      <c r="C156" s="443" t="s">
        <v>44</v>
      </c>
      <c r="D156" s="445"/>
      <c r="E156" s="445"/>
      <c r="F156" s="445"/>
      <c r="G156" s="151" t="s">
        <v>199</v>
      </c>
      <c r="H156" s="152" t="s">
        <v>200</v>
      </c>
      <c r="I156" s="152" t="s">
        <v>201</v>
      </c>
      <c r="J156" s="151" t="s">
        <v>202</v>
      </c>
      <c r="K156" s="151" t="s">
        <v>203</v>
      </c>
      <c r="L156" s="151" t="s">
        <v>204</v>
      </c>
      <c r="M156" s="153" t="s">
        <v>45</v>
      </c>
      <c r="N156" s="443" t="s">
        <v>46</v>
      </c>
      <c r="O156" s="444"/>
      <c r="P156" s="507" t="s">
        <v>226</v>
      </c>
      <c r="Q156" s="508"/>
      <c r="R156" s="443" t="s">
        <v>287</v>
      </c>
      <c r="S156" s="444"/>
    </row>
    <row r="157" spans="1:19" ht="21" x14ac:dyDescent="0.35">
      <c r="B157" s="54" t="s">
        <v>5</v>
      </c>
      <c r="C157" s="265">
        <f>'Wniosek o dotację'!C403:G403</f>
        <v>0</v>
      </c>
      <c r="D157" s="446"/>
      <c r="E157" s="446"/>
      <c r="F157" s="446"/>
      <c r="G157" s="169">
        <f>'Wniosek o dotację'!H403</f>
        <v>0</v>
      </c>
      <c r="H157" s="66"/>
      <c r="I157" s="127">
        <f>H157+'Rap. merytor. do I transzy'!H157</f>
        <v>0</v>
      </c>
      <c r="J157" s="127">
        <f>'Wniosek o dotację'!I403</f>
        <v>0</v>
      </c>
      <c r="K157" s="66"/>
      <c r="L157" s="127">
        <f>K157+'Rap. merytor. do I transzy'!K157</f>
        <v>0</v>
      </c>
      <c r="M157" s="67"/>
      <c r="N157" s="193"/>
      <c r="O157" s="194"/>
      <c r="P157" s="276">
        <f>I157*(IF(N157="spotkanie informacyjne",'do aut wyliczen'!$G$8,IF(N157="szkolenie",'do aut wyliczen'!$G$10,IF(N157="szkolenie z ekspertem",'do aut wyliczen'!$G$11,IF(N157="spotkanie informacyjne w szkole ponadgimnazjalnej lub uczelni",'do aut wyliczen'!$G$9)))))</f>
        <v>0</v>
      </c>
      <c r="Q157" s="277"/>
      <c r="R157" s="438"/>
      <c r="S157" s="439"/>
    </row>
    <row r="158" spans="1:19" ht="21" x14ac:dyDescent="0.35">
      <c r="B158" s="54" t="s">
        <v>6</v>
      </c>
      <c r="C158" s="265">
        <f>'Wniosek o dotację'!C404:G404</f>
        <v>0</v>
      </c>
      <c r="D158" s="446"/>
      <c r="E158" s="446"/>
      <c r="F158" s="446"/>
      <c r="G158" s="169">
        <f>'Wniosek o dotację'!H404</f>
        <v>0</v>
      </c>
      <c r="H158" s="66"/>
      <c r="I158" s="127">
        <f>H158+'Rap. merytor. do I transzy'!H158</f>
        <v>0</v>
      </c>
      <c r="J158" s="127">
        <f>'Wniosek o dotację'!I404</f>
        <v>0</v>
      </c>
      <c r="K158" s="66"/>
      <c r="L158" s="127">
        <f>K158+'Rap. merytor. do I transzy'!K158</f>
        <v>0</v>
      </c>
      <c r="M158" s="67"/>
      <c r="N158" s="193"/>
      <c r="O158" s="194"/>
      <c r="P158" s="276">
        <f>I158*(IF(N158="spotkanie informacyjne",'do aut wyliczen'!$G$8,IF(N158="szkolenie",'do aut wyliczen'!$G$10,IF(N158="szkolenie z ekspertem",'do aut wyliczen'!$G$11,IF(N158="spotkanie informacyjne w szkole ponadgimnazjalnej lub uczelni",'do aut wyliczen'!$G$9)))))</f>
        <v>0</v>
      </c>
      <c r="Q158" s="277"/>
      <c r="R158" s="438"/>
      <c r="S158" s="439"/>
    </row>
    <row r="159" spans="1:19" ht="21" x14ac:dyDescent="0.35">
      <c r="B159" s="54" t="s">
        <v>9</v>
      </c>
      <c r="C159" s="265">
        <f>'Wniosek o dotację'!C405:G405</f>
        <v>0</v>
      </c>
      <c r="D159" s="446"/>
      <c r="E159" s="446"/>
      <c r="F159" s="446"/>
      <c r="G159" s="169">
        <f>'Wniosek o dotację'!H405</f>
        <v>0</v>
      </c>
      <c r="H159" s="66"/>
      <c r="I159" s="127">
        <f>H159+'Rap. merytor. do I transzy'!H159</f>
        <v>0</v>
      </c>
      <c r="J159" s="127">
        <f>'Wniosek o dotację'!I405</f>
        <v>0</v>
      </c>
      <c r="K159" s="66"/>
      <c r="L159" s="127">
        <f>K159+'Rap. merytor. do I transzy'!K159</f>
        <v>0</v>
      </c>
      <c r="M159" s="67"/>
      <c r="N159" s="193"/>
      <c r="O159" s="194"/>
      <c r="P159" s="276">
        <f>I159*(IF(N159="spotkanie informacyjne",'do aut wyliczen'!$G$8,IF(N159="szkolenie",'do aut wyliczen'!$G$10,IF(N159="szkolenie z ekspertem",'do aut wyliczen'!$G$11,IF(N159="spotkanie informacyjne w szkole ponadgimnazjalnej lub uczelni",'do aut wyliczen'!$G$9)))))</f>
        <v>0</v>
      </c>
      <c r="Q159" s="277"/>
      <c r="R159" s="438"/>
      <c r="S159" s="439"/>
    </row>
    <row r="160" spans="1:19" ht="21" x14ac:dyDescent="0.35">
      <c r="B160" s="54" t="s">
        <v>10</v>
      </c>
      <c r="C160" s="265">
        <f>'Wniosek o dotację'!C406:G406</f>
        <v>0</v>
      </c>
      <c r="D160" s="446"/>
      <c r="E160" s="446"/>
      <c r="F160" s="446"/>
      <c r="G160" s="169">
        <f>'Wniosek o dotację'!H406</f>
        <v>0</v>
      </c>
      <c r="H160" s="66"/>
      <c r="I160" s="127">
        <f>H160+'Rap. merytor. do I transzy'!H160</f>
        <v>0</v>
      </c>
      <c r="J160" s="127">
        <f>'Wniosek o dotację'!I406</f>
        <v>0</v>
      </c>
      <c r="K160" s="66"/>
      <c r="L160" s="127">
        <f>K160+'Rap. merytor. do I transzy'!K160</f>
        <v>0</v>
      </c>
      <c r="M160" s="67"/>
      <c r="N160" s="193"/>
      <c r="O160" s="194"/>
      <c r="P160" s="276">
        <f>I160*(IF(N160="spotkanie informacyjne",'do aut wyliczen'!$G$8,IF(N160="szkolenie",'do aut wyliczen'!$G$10,IF(N160="szkolenie z ekspertem",'do aut wyliczen'!$G$11,IF(N160="spotkanie informacyjne w szkole ponadgimnazjalnej lub uczelni",'do aut wyliczen'!$G$9)))))</f>
        <v>0</v>
      </c>
      <c r="Q160" s="277"/>
      <c r="R160" s="438"/>
      <c r="S160" s="439"/>
    </row>
    <row r="161" spans="1:19" ht="21.75" thickBot="1" x14ac:dyDescent="0.4">
      <c r="A161" s="40"/>
      <c r="B161" s="68" t="s">
        <v>11</v>
      </c>
      <c r="C161" s="265">
        <f>'Wniosek o dotację'!C407:G407</f>
        <v>0</v>
      </c>
      <c r="D161" s="446"/>
      <c r="E161" s="446"/>
      <c r="F161" s="446"/>
      <c r="G161" s="169">
        <f>'Wniosek o dotację'!H407</f>
        <v>0</v>
      </c>
      <c r="H161" s="66"/>
      <c r="I161" s="127">
        <f>H161+'Rap. merytor. do I transzy'!H161</f>
        <v>0</v>
      </c>
      <c r="J161" s="127">
        <f>'Wniosek o dotację'!I407</f>
        <v>0</v>
      </c>
      <c r="K161" s="66"/>
      <c r="L161" s="127">
        <f>K161+'Rap. merytor. do I transzy'!K161</f>
        <v>0</v>
      </c>
      <c r="M161" s="67"/>
      <c r="N161" s="193"/>
      <c r="O161" s="194"/>
      <c r="P161" s="276">
        <f>I161*(IF(N161="spotkanie informacyjne",'do aut wyliczen'!$G$8,IF(N161="szkolenie",'do aut wyliczen'!$G$10,IF(N161="szkolenie z ekspertem",'do aut wyliczen'!$G$11,IF(N161="spotkanie informacyjne w szkole ponadgimnazjalnej lub uczelni",'do aut wyliczen'!$G$9)))))</f>
        <v>0</v>
      </c>
      <c r="Q161" s="277"/>
      <c r="R161" s="438"/>
      <c r="S161" s="439"/>
    </row>
    <row r="162" spans="1:19" ht="21.75" thickTop="1" x14ac:dyDescent="0.35">
      <c r="B162" s="69" t="s">
        <v>23</v>
      </c>
      <c r="C162" s="265">
        <f>'Wniosek o dotację'!C408:G408</f>
        <v>0</v>
      </c>
      <c r="D162" s="446"/>
      <c r="E162" s="446"/>
      <c r="F162" s="446"/>
      <c r="G162" s="169">
        <f>'Wniosek o dotację'!H408</f>
        <v>0</v>
      </c>
      <c r="H162" s="66"/>
      <c r="I162" s="127">
        <f>H162+'Rap. merytor. do I transzy'!H162</f>
        <v>0</v>
      </c>
      <c r="J162" s="127">
        <f>'Wniosek o dotację'!I408</f>
        <v>0</v>
      </c>
      <c r="K162" s="66"/>
      <c r="L162" s="127">
        <f>K162+'Rap. merytor. do I transzy'!K162</f>
        <v>0</v>
      </c>
      <c r="M162" s="67"/>
      <c r="N162" s="193"/>
      <c r="O162" s="194"/>
      <c r="P162" s="276">
        <f>I162*(IF(N162="spotkanie informacyjne",'do aut wyliczen'!$G$8,IF(N162="szkolenie",'do aut wyliczen'!$G$10,IF(N162="szkolenie z ekspertem",'do aut wyliczen'!$G$11,IF(N162="spotkanie informacyjne w szkole ponadgimnazjalnej lub uczelni",'do aut wyliczen'!$G$9)))))</f>
        <v>0</v>
      </c>
      <c r="Q162" s="277"/>
      <c r="R162" s="438"/>
      <c r="S162" s="439"/>
    </row>
    <row r="163" spans="1:19" ht="21" x14ac:dyDescent="0.35">
      <c r="B163" s="54" t="s">
        <v>25</v>
      </c>
      <c r="C163" s="265">
        <f>'Wniosek o dotację'!C409:G409</f>
        <v>0</v>
      </c>
      <c r="D163" s="446"/>
      <c r="E163" s="446"/>
      <c r="F163" s="446"/>
      <c r="G163" s="169">
        <f>'Wniosek o dotację'!H409</f>
        <v>0</v>
      </c>
      <c r="H163" s="66"/>
      <c r="I163" s="127">
        <f>H163+'Rap. merytor. do I transzy'!H163</f>
        <v>0</v>
      </c>
      <c r="J163" s="127">
        <f>'Wniosek o dotację'!I409</f>
        <v>0</v>
      </c>
      <c r="K163" s="66"/>
      <c r="L163" s="127">
        <f>K163+'Rap. merytor. do I transzy'!K163</f>
        <v>0</v>
      </c>
      <c r="M163" s="67"/>
      <c r="N163" s="193"/>
      <c r="O163" s="194"/>
      <c r="P163" s="276">
        <f>I163*(IF(N163="spotkanie informacyjne",'do aut wyliczen'!$G$8,IF(N163="szkolenie",'do aut wyliczen'!$G$10,IF(N163="szkolenie z ekspertem",'do aut wyliczen'!$G$11,IF(N163="spotkanie informacyjne w szkole ponadgimnazjalnej lub uczelni",'do aut wyliczen'!$G$9)))))</f>
        <v>0</v>
      </c>
      <c r="Q163" s="277"/>
      <c r="R163" s="438"/>
      <c r="S163" s="439"/>
    </row>
    <row r="164" spans="1:19" ht="21" x14ac:dyDescent="0.35">
      <c r="B164" s="54" t="s">
        <v>29</v>
      </c>
      <c r="C164" s="265">
        <f>'Wniosek o dotację'!C410:G410</f>
        <v>0</v>
      </c>
      <c r="D164" s="446"/>
      <c r="E164" s="446"/>
      <c r="F164" s="446"/>
      <c r="G164" s="169">
        <f>'Wniosek o dotację'!H410</f>
        <v>0</v>
      </c>
      <c r="H164" s="66"/>
      <c r="I164" s="127">
        <f>H164+'Rap. merytor. do I transzy'!H164</f>
        <v>0</v>
      </c>
      <c r="J164" s="127">
        <f>'Wniosek o dotację'!I410</f>
        <v>0</v>
      </c>
      <c r="K164" s="66"/>
      <c r="L164" s="127">
        <f>K164+'Rap. merytor. do I transzy'!K164</f>
        <v>0</v>
      </c>
      <c r="M164" s="67"/>
      <c r="N164" s="193"/>
      <c r="O164" s="194"/>
      <c r="P164" s="276">
        <f>I164*(IF(N164="spotkanie informacyjne",'do aut wyliczen'!$G$8,IF(N164="szkolenie",'do aut wyliczen'!$G$10,IF(N164="szkolenie z ekspertem",'do aut wyliczen'!$G$11,IF(N164="spotkanie informacyjne w szkole ponadgimnazjalnej lub uczelni",'do aut wyliczen'!$G$9)))))</f>
        <v>0</v>
      </c>
      <c r="Q164" s="277"/>
      <c r="R164" s="438"/>
      <c r="S164" s="439"/>
    </row>
    <row r="165" spans="1:19" ht="21" x14ac:dyDescent="0.35">
      <c r="B165" s="54" t="s">
        <v>30</v>
      </c>
      <c r="C165" s="265">
        <f>'Wniosek o dotację'!C411:G411</f>
        <v>0</v>
      </c>
      <c r="D165" s="446"/>
      <c r="E165" s="446"/>
      <c r="F165" s="446"/>
      <c r="G165" s="169">
        <f>'Wniosek o dotację'!H411</f>
        <v>0</v>
      </c>
      <c r="H165" s="66"/>
      <c r="I165" s="127">
        <f>H165+'Rap. merytor. do I transzy'!H165</f>
        <v>0</v>
      </c>
      <c r="J165" s="127">
        <f>'Wniosek o dotację'!I411</f>
        <v>0</v>
      </c>
      <c r="K165" s="66"/>
      <c r="L165" s="127">
        <f>K165+'Rap. merytor. do I transzy'!K165</f>
        <v>0</v>
      </c>
      <c r="M165" s="67"/>
      <c r="N165" s="193"/>
      <c r="O165" s="194"/>
      <c r="P165" s="276">
        <f>I165*(IF(N165="spotkanie informacyjne",'do aut wyliczen'!$G$8,IF(N165="szkolenie",'do aut wyliczen'!$G$10,IF(N165="szkolenie z ekspertem",'do aut wyliczen'!$G$11,IF(N165="spotkanie informacyjne w szkole ponadgimnazjalnej lub uczelni",'do aut wyliczen'!$G$9)))))</f>
        <v>0</v>
      </c>
      <c r="Q165" s="277"/>
      <c r="R165" s="438"/>
      <c r="S165" s="439"/>
    </row>
    <row r="166" spans="1:19" ht="21" x14ac:dyDescent="0.35">
      <c r="B166" s="54" t="s">
        <v>31</v>
      </c>
      <c r="C166" s="265">
        <f>'Wniosek o dotację'!C412:G412</f>
        <v>0</v>
      </c>
      <c r="D166" s="446"/>
      <c r="E166" s="446"/>
      <c r="F166" s="446"/>
      <c r="G166" s="169">
        <f>'Wniosek o dotację'!H412</f>
        <v>0</v>
      </c>
      <c r="H166" s="66"/>
      <c r="I166" s="127">
        <f>H166+'Rap. merytor. do I transzy'!H166</f>
        <v>0</v>
      </c>
      <c r="J166" s="127">
        <f>'Wniosek o dotację'!I412</f>
        <v>0</v>
      </c>
      <c r="K166" s="66"/>
      <c r="L166" s="127">
        <f>K166+'Rap. merytor. do I transzy'!K166</f>
        <v>0</v>
      </c>
      <c r="M166" s="67"/>
      <c r="N166" s="193"/>
      <c r="O166" s="194"/>
      <c r="P166" s="276">
        <f>I166*(IF(N166="spotkanie informacyjne",'do aut wyliczen'!$G$8,IF(N166="szkolenie",'do aut wyliczen'!$G$10,IF(N166="szkolenie z ekspertem",'do aut wyliczen'!$G$11,IF(N166="spotkanie informacyjne w szkole ponadgimnazjalnej lub uczelni",'do aut wyliczen'!$G$9)))))</f>
        <v>0</v>
      </c>
      <c r="Q166" s="277"/>
      <c r="R166" s="438"/>
      <c r="S166" s="439"/>
    </row>
    <row r="167" spans="1:19" ht="21" x14ac:dyDescent="0.35">
      <c r="B167" s="70" t="s">
        <v>70</v>
      </c>
      <c r="C167" s="270"/>
      <c r="D167" s="271"/>
      <c r="E167" s="271"/>
      <c r="F167" s="271"/>
      <c r="G167" s="170"/>
      <c r="H167" s="71"/>
      <c r="I167" s="171"/>
      <c r="J167" s="171"/>
      <c r="K167" s="71"/>
      <c r="L167" s="171"/>
      <c r="M167" s="71"/>
      <c r="N167" s="72"/>
      <c r="O167" s="73"/>
      <c r="P167" s="212"/>
      <c r="Q167" s="213"/>
      <c r="R167" s="212"/>
      <c r="S167" s="213"/>
    </row>
    <row r="169" spans="1:19" ht="18.75" x14ac:dyDescent="0.3">
      <c r="B169" s="230" t="s">
        <v>98</v>
      </c>
      <c r="C169" s="230"/>
    </row>
    <row r="170" spans="1:19" ht="39" customHeight="1" x14ac:dyDescent="0.25">
      <c r="B170" s="273" t="s">
        <v>276</v>
      </c>
      <c r="C170" s="273"/>
      <c r="D170" s="273"/>
      <c r="E170" s="273"/>
      <c r="F170" s="273"/>
      <c r="G170" s="273"/>
      <c r="N170" s="389"/>
      <c r="O170" s="389"/>
    </row>
    <row r="171" spans="1:19" ht="63" customHeight="1" x14ac:dyDescent="0.25">
      <c r="B171" s="150" t="s">
        <v>13</v>
      </c>
      <c r="C171" s="443" t="s">
        <v>44</v>
      </c>
      <c r="D171" s="445"/>
      <c r="E171" s="445"/>
      <c r="F171" s="445"/>
      <c r="G171" s="151" t="s">
        <v>199</v>
      </c>
      <c r="H171" s="152" t="s">
        <v>200</v>
      </c>
      <c r="I171" s="152" t="s">
        <v>201</v>
      </c>
      <c r="J171" s="151" t="s">
        <v>202</v>
      </c>
      <c r="K171" s="151" t="s">
        <v>203</v>
      </c>
      <c r="L171" s="151" t="s">
        <v>204</v>
      </c>
      <c r="M171" s="153" t="s">
        <v>45</v>
      </c>
      <c r="N171" s="443" t="s">
        <v>46</v>
      </c>
      <c r="O171" s="444"/>
      <c r="P171" s="507" t="s">
        <v>226</v>
      </c>
      <c r="Q171" s="508"/>
      <c r="R171" s="443" t="s">
        <v>287</v>
      </c>
      <c r="S171" s="444"/>
    </row>
    <row r="172" spans="1:19" ht="21" x14ac:dyDescent="0.35">
      <c r="B172" s="54" t="s">
        <v>5</v>
      </c>
      <c r="C172" s="265">
        <f>'Wniosek o dotację'!C418:G418</f>
        <v>0</v>
      </c>
      <c r="D172" s="446"/>
      <c r="E172" s="446"/>
      <c r="F172" s="446"/>
      <c r="G172" s="169">
        <f>'Wniosek o dotację'!H418</f>
        <v>0</v>
      </c>
      <c r="H172" s="66"/>
      <c r="I172" s="127">
        <f>H172+'Rap. merytor. do I transzy'!H172</f>
        <v>0</v>
      </c>
      <c r="J172" s="127">
        <f>'Wniosek o dotację'!I418</f>
        <v>0</v>
      </c>
      <c r="K172" s="66"/>
      <c r="L172" s="127">
        <f>K172+'Rap. merytor. do I transzy'!K172</f>
        <v>0</v>
      </c>
      <c r="M172" s="67"/>
      <c r="N172" s="193"/>
      <c r="O172" s="194"/>
      <c r="P172" s="276">
        <f>I172*(IF(N172="spotkanie informacyjne",'do aut wyliczen'!$G$8,IF(N172="szkolenie",'do aut wyliczen'!$G$10,IF(N172="szkolenie z ekspertem",'do aut wyliczen'!$G$11,IF(N172="spotkanie informacyjne w szkole ponadgimnazjalnej lub uczelni",'do aut wyliczen'!$G$9)))))</f>
        <v>0</v>
      </c>
      <c r="Q172" s="277"/>
      <c r="R172" s="438"/>
      <c r="S172" s="439"/>
    </row>
    <row r="173" spans="1:19" ht="21" x14ac:dyDescent="0.35">
      <c r="B173" s="54" t="s">
        <v>6</v>
      </c>
      <c r="C173" s="265">
        <f>'Wniosek o dotację'!C419:G419</f>
        <v>0</v>
      </c>
      <c r="D173" s="446"/>
      <c r="E173" s="446"/>
      <c r="F173" s="446"/>
      <c r="G173" s="169">
        <f>'Wniosek o dotację'!H419</f>
        <v>0</v>
      </c>
      <c r="H173" s="66"/>
      <c r="I173" s="127">
        <f>H173+'Rap. merytor. do I transzy'!H173</f>
        <v>0</v>
      </c>
      <c r="J173" s="127">
        <f>'Wniosek o dotację'!I419</f>
        <v>0</v>
      </c>
      <c r="K173" s="66"/>
      <c r="L173" s="127">
        <f>K173+'Rap. merytor. do I transzy'!K173</f>
        <v>0</v>
      </c>
      <c r="M173" s="67"/>
      <c r="N173" s="193"/>
      <c r="O173" s="194"/>
      <c r="P173" s="276">
        <f>I173*(IF(N173="spotkanie informacyjne",'do aut wyliczen'!$G$8,IF(N173="szkolenie",'do aut wyliczen'!$G$10,IF(N173="szkolenie z ekspertem",'do aut wyliczen'!$G$11,IF(N173="spotkanie informacyjne w szkole ponadgimnazjalnej lub uczelni",'do aut wyliczen'!$G$9)))))</f>
        <v>0</v>
      </c>
      <c r="Q173" s="277"/>
      <c r="R173" s="438"/>
      <c r="S173" s="439"/>
    </row>
    <row r="174" spans="1:19" ht="21" x14ac:dyDescent="0.35">
      <c r="B174" s="54" t="s">
        <v>9</v>
      </c>
      <c r="C174" s="265">
        <f>'Wniosek o dotację'!C420:G420</f>
        <v>0</v>
      </c>
      <c r="D174" s="446"/>
      <c r="E174" s="446"/>
      <c r="F174" s="446"/>
      <c r="G174" s="169">
        <f>'Wniosek o dotację'!H420</f>
        <v>0</v>
      </c>
      <c r="H174" s="66"/>
      <c r="I174" s="127">
        <f>H174+'Rap. merytor. do I transzy'!H174</f>
        <v>0</v>
      </c>
      <c r="J174" s="127">
        <f>'Wniosek o dotację'!I420</f>
        <v>0</v>
      </c>
      <c r="K174" s="66"/>
      <c r="L174" s="127">
        <f>K174+'Rap. merytor. do I transzy'!K174</f>
        <v>0</v>
      </c>
      <c r="M174" s="67"/>
      <c r="N174" s="193"/>
      <c r="O174" s="194"/>
      <c r="P174" s="276">
        <f>I174*(IF(N174="spotkanie informacyjne",'do aut wyliczen'!$G$8,IF(N174="szkolenie",'do aut wyliczen'!$G$10,IF(N174="szkolenie z ekspertem",'do aut wyliczen'!$G$11,IF(N174="spotkanie informacyjne w szkole ponadgimnazjalnej lub uczelni",'do aut wyliczen'!$G$9)))))</f>
        <v>0</v>
      </c>
      <c r="Q174" s="277"/>
      <c r="R174" s="438"/>
      <c r="S174" s="439"/>
    </row>
    <row r="175" spans="1:19" ht="21" x14ac:dyDescent="0.35">
      <c r="B175" s="54" t="s">
        <v>10</v>
      </c>
      <c r="C175" s="265">
        <f>'Wniosek o dotację'!C421:G421</f>
        <v>0</v>
      </c>
      <c r="D175" s="446"/>
      <c r="E175" s="446"/>
      <c r="F175" s="446"/>
      <c r="G175" s="169">
        <f>'Wniosek o dotację'!H421</f>
        <v>0</v>
      </c>
      <c r="H175" s="66"/>
      <c r="I175" s="127">
        <f>H175+'Rap. merytor. do I transzy'!H175</f>
        <v>0</v>
      </c>
      <c r="J175" s="127">
        <f>'Wniosek o dotację'!I421</f>
        <v>0</v>
      </c>
      <c r="K175" s="66"/>
      <c r="L175" s="127">
        <f>K175+'Rap. merytor. do I transzy'!K175</f>
        <v>0</v>
      </c>
      <c r="M175" s="67"/>
      <c r="N175" s="193"/>
      <c r="O175" s="194"/>
      <c r="P175" s="276">
        <f>I175*(IF(N175="spotkanie informacyjne",'do aut wyliczen'!$G$8,IF(N175="szkolenie",'do aut wyliczen'!$G$10,IF(N175="szkolenie z ekspertem",'do aut wyliczen'!$G$11,IF(N175="spotkanie informacyjne w szkole ponadgimnazjalnej lub uczelni",'do aut wyliczen'!$G$9)))))</f>
        <v>0</v>
      </c>
      <c r="Q175" s="277"/>
      <c r="R175" s="438"/>
      <c r="S175" s="439"/>
    </row>
    <row r="176" spans="1:19" ht="21.75" thickBot="1" x14ac:dyDescent="0.4">
      <c r="A176" s="40"/>
      <c r="B176" s="68" t="s">
        <v>11</v>
      </c>
      <c r="C176" s="265">
        <f>'Wniosek o dotację'!C422:G422</f>
        <v>0</v>
      </c>
      <c r="D176" s="446"/>
      <c r="E176" s="446"/>
      <c r="F176" s="446"/>
      <c r="G176" s="169">
        <f>'Wniosek o dotację'!H422</f>
        <v>0</v>
      </c>
      <c r="H176" s="66"/>
      <c r="I176" s="127">
        <f>H176+'Rap. merytor. do I transzy'!H176</f>
        <v>0</v>
      </c>
      <c r="J176" s="127">
        <f>'Wniosek o dotację'!I422</f>
        <v>0</v>
      </c>
      <c r="K176" s="66"/>
      <c r="L176" s="127">
        <f>K176+'Rap. merytor. do I transzy'!K176</f>
        <v>0</v>
      </c>
      <c r="M176" s="67"/>
      <c r="N176" s="193"/>
      <c r="O176" s="194"/>
      <c r="P176" s="276">
        <f>I176*(IF(N176="spotkanie informacyjne",'do aut wyliczen'!$G$8,IF(N176="szkolenie",'do aut wyliczen'!$G$10,IF(N176="szkolenie z ekspertem",'do aut wyliczen'!$G$11,IF(N176="spotkanie informacyjne w szkole ponadgimnazjalnej lub uczelni",'do aut wyliczen'!$G$9)))))</f>
        <v>0</v>
      </c>
      <c r="Q176" s="277"/>
      <c r="R176" s="438"/>
      <c r="S176" s="439"/>
    </row>
    <row r="177" spans="2:19" ht="21.75" thickTop="1" x14ac:dyDescent="0.35">
      <c r="B177" s="69" t="s">
        <v>23</v>
      </c>
      <c r="C177" s="265">
        <f>'Wniosek o dotację'!C423:G423</f>
        <v>0</v>
      </c>
      <c r="D177" s="446"/>
      <c r="E177" s="446"/>
      <c r="F177" s="446"/>
      <c r="G177" s="169">
        <f>'Wniosek o dotację'!H423</f>
        <v>0</v>
      </c>
      <c r="H177" s="66"/>
      <c r="I177" s="127">
        <f>H177+'Rap. merytor. do I transzy'!H177</f>
        <v>0</v>
      </c>
      <c r="J177" s="127">
        <f>'Wniosek o dotację'!I423</f>
        <v>0</v>
      </c>
      <c r="K177" s="66"/>
      <c r="L177" s="127">
        <f>K177+'Rap. merytor. do I transzy'!K177</f>
        <v>0</v>
      </c>
      <c r="M177" s="67"/>
      <c r="N177" s="193"/>
      <c r="O177" s="194"/>
      <c r="P177" s="276">
        <f>I177*(IF(N177="spotkanie informacyjne",'do aut wyliczen'!$G$8,IF(N177="szkolenie",'do aut wyliczen'!$G$10,IF(N177="szkolenie z ekspertem",'do aut wyliczen'!$G$11,IF(N177="spotkanie informacyjne w szkole ponadgimnazjalnej lub uczelni",'do aut wyliczen'!$G$9)))))</f>
        <v>0</v>
      </c>
      <c r="Q177" s="277"/>
      <c r="R177" s="438"/>
      <c r="S177" s="439"/>
    </row>
    <row r="178" spans="2:19" ht="21" x14ac:dyDescent="0.35">
      <c r="B178" s="54" t="s">
        <v>25</v>
      </c>
      <c r="C178" s="265">
        <f>'Wniosek o dotację'!C424:G424</f>
        <v>0</v>
      </c>
      <c r="D178" s="446"/>
      <c r="E178" s="446"/>
      <c r="F178" s="446"/>
      <c r="G178" s="169">
        <f>'Wniosek o dotację'!H424</f>
        <v>0</v>
      </c>
      <c r="H178" s="66"/>
      <c r="I178" s="127">
        <f>H178+'Rap. merytor. do I transzy'!H178</f>
        <v>0</v>
      </c>
      <c r="J178" s="127">
        <f>'Wniosek o dotację'!I424</f>
        <v>0</v>
      </c>
      <c r="K178" s="66"/>
      <c r="L178" s="127">
        <f>K178+'Rap. merytor. do I transzy'!K178</f>
        <v>0</v>
      </c>
      <c r="M178" s="67"/>
      <c r="N178" s="193"/>
      <c r="O178" s="194"/>
      <c r="P178" s="276">
        <f>I178*(IF(N178="spotkanie informacyjne",'do aut wyliczen'!$G$8,IF(N178="szkolenie",'do aut wyliczen'!$G$10,IF(N178="szkolenie z ekspertem",'do aut wyliczen'!$G$11,IF(N178="spotkanie informacyjne w szkole ponadgimnazjalnej lub uczelni",'do aut wyliczen'!$G$9)))))</f>
        <v>0</v>
      </c>
      <c r="Q178" s="277"/>
      <c r="R178" s="438"/>
      <c r="S178" s="439"/>
    </row>
    <row r="179" spans="2:19" ht="21" x14ac:dyDescent="0.35">
      <c r="B179" s="54" t="s">
        <v>29</v>
      </c>
      <c r="C179" s="265">
        <f>'Wniosek o dotację'!C425:G425</f>
        <v>0</v>
      </c>
      <c r="D179" s="446"/>
      <c r="E179" s="446"/>
      <c r="F179" s="446"/>
      <c r="G179" s="169">
        <f>'Wniosek o dotację'!H425</f>
        <v>0</v>
      </c>
      <c r="H179" s="66"/>
      <c r="I179" s="127">
        <f>H179+'Rap. merytor. do I transzy'!H179</f>
        <v>0</v>
      </c>
      <c r="J179" s="127">
        <f>'Wniosek o dotację'!I425</f>
        <v>0</v>
      </c>
      <c r="K179" s="66"/>
      <c r="L179" s="127">
        <f>K179+'Rap. merytor. do I transzy'!K179</f>
        <v>0</v>
      </c>
      <c r="M179" s="67"/>
      <c r="N179" s="193"/>
      <c r="O179" s="194"/>
      <c r="P179" s="276">
        <f>I179*(IF(N179="spotkanie informacyjne",'do aut wyliczen'!$G$8,IF(N179="szkolenie",'do aut wyliczen'!$G$10,IF(N179="szkolenie z ekspertem",'do aut wyliczen'!$G$11,IF(N179="spotkanie informacyjne w szkole ponadgimnazjalnej lub uczelni",'do aut wyliczen'!$G$9)))))</f>
        <v>0</v>
      </c>
      <c r="Q179" s="277"/>
      <c r="R179" s="438"/>
      <c r="S179" s="439"/>
    </row>
    <row r="180" spans="2:19" ht="21" x14ac:dyDescent="0.35">
      <c r="B180" s="54" t="s">
        <v>30</v>
      </c>
      <c r="C180" s="265">
        <f>'Wniosek o dotację'!C426:G426</f>
        <v>0</v>
      </c>
      <c r="D180" s="446"/>
      <c r="E180" s="446"/>
      <c r="F180" s="446"/>
      <c r="G180" s="169">
        <f>'Wniosek o dotację'!H426</f>
        <v>0</v>
      </c>
      <c r="H180" s="66"/>
      <c r="I180" s="127">
        <f>H180+'Rap. merytor. do I transzy'!H180</f>
        <v>0</v>
      </c>
      <c r="J180" s="127">
        <f>'Wniosek o dotację'!I426</f>
        <v>0</v>
      </c>
      <c r="K180" s="66"/>
      <c r="L180" s="127">
        <f>K180+'Rap. merytor. do I transzy'!K180</f>
        <v>0</v>
      </c>
      <c r="M180" s="67"/>
      <c r="N180" s="193"/>
      <c r="O180" s="194"/>
      <c r="P180" s="276">
        <f>I180*(IF(N180="spotkanie informacyjne",'do aut wyliczen'!$G$8,IF(N180="szkolenie",'do aut wyliczen'!$G$10,IF(N180="szkolenie z ekspertem",'do aut wyliczen'!$G$11,IF(N180="spotkanie informacyjne w szkole ponadgimnazjalnej lub uczelni",'do aut wyliczen'!$G$9)))))</f>
        <v>0</v>
      </c>
      <c r="Q180" s="277"/>
      <c r="R180" s="438"/>
      <c r="S180" s="439"/>
    </row>
    <row r="181" spans="2:19" ht="21" x14ac:dyDescent="0.35">
      <c r="B181" s="54" t="s">
        <v>31</v>
      </c>
      <c r="C181" s="265">
        <f>'Wniosek o dotację'!C427:G427</f>
        <v>0</v>
      </c>
      <c r="D181" s="446"/>
      <c r="E181" s="446"/>
      <c r="F181" s="446"/>
      <c r="G181" s="169">
        <f>'Wniosek o dotację'!H427</f>
        <v>0</v>
      </c>
      <c r="H181" s="66"/>
      <c r="I181" s="127">
        <f>H181+'Rap. merytor. do I transzy'!H181</f>
        <v>0</v>
      </c>
      <c r="J181" s="127">
        <f>'Wniosek o dotację'!I427</f>
        <v>0</v>
      </c>
      <c r="K181" s="66"/>
      <c r="L181" s="127">
        <f>K181+'Rap. merytor. do I transzy'!K181</f>
        <v>0</v>
      </c>
      <c r="M181" s="67"/>
      <c r="N181" s="193"/>
      <c r="O181" s="194"/>
      <c r="P181" s="276">
        <f>I181*(IF(N181="spotkanie informacyjne",'do aut wyliczen'!$G$8,IF(N181="szkolenie",'do aut wyliczen'!$G$10,IF(N181="szkolenie z ekspertem",'do aut wyliczen'!$G$11,IF(N181="spotkanie informacyjne w szkole ponadgimnazjalnej lub uczelni",'do aut wyliczen'!$G$9)))))</f>
        <v>0</v>
      </c>
      <c r="Q181" s="277"/>
      <c r="R181" s="438"/>
      <c r="S181" s="439"/>
    </row>
    <row r="182" spans="2:19" ht="21" x14ac:dyDescent="0.35">
      <c r="B182" s="70" t="s">
        <v>70</v>
      </c>
      <c r="C182" s="270"/>
      <c r="D182" s="271"/>
      <c r="E182" s="271"/>
      <c r="F182" s="271"/>
      <c r="G182" s="170"/>
      <c r="H182" s="71"/>
      <c r="I182" s="171"/>
      <c r="J182" s="171"/>
      <c r="K182" s="71"/>
      <c r="L182" s="171"/>
      <c r="M182" s="71"/>
      <c r="N182" s="72"/>
      <c r="O182" s="73"/>
      <c r="P182" s="212"/>
      <c r="Q182" s="213"/>
      <c r="R182" s="212"/>
      <c r="S182" s="213"/>
    </row>
    <row r="184" spans="2:19" ht="15" customHeight="1" x14ac:dyDescent="0.35">
      <c r="B184" s="75"/>
      <c r="C184" s="76"/>
      <c r="D184" s="76"/>
      <c r="E184" s="76"/>
      <c r="F184" s="76"/>
      <c r="G184" s="76"/>
      <c r="H184" s="77"/>
      <c r="I184" s="77"/>
      <c r="J184" s="77"/>
      <c r="K184" s="77"/>
      <c r="L184" s="77"/>
      <c r="M184" s="77"/>
      <c r="N184" s="77"/>
      <c r="O184" s="77"/>
      <c r="P184" s="76"/>
      <c r="Q184" s="76"/>
    </row>
    <row r="185" spans="2:19" ht="20.25" customHeight="1" thickBot="1" x14ac:dyDescent="0.35">
      <c r="B185" s="230" t="s">
        <v>74</v>
      </c>
      <c r="C185" s="230"/>
    </row>
    <row r="186" spans="2:19" ht="30" customHeight="1" thickBot="1" x14ac:dyDescent="0.4">
      <c r="B186" s="216" t="s">
        <v>47</v>
      </c>
      <c r="C186" s="217"/>
      <c r="D186" s="218"/>
      <c r="E186" s="218"/>
      <c r="F186" s="218"/>
      <c r="G186" s="219"/>
    </row>
    <row r="187" spans="2:19" ht="72.75" customHeight="1" x14ac:dyDescent="0.25">
      <c r="B187" s="61" t="s">
        <v>13</v>
      </c>
      <c r="C187" s="222" t="s">
        <v>48</v>
      </c>
      <c r="D187" s="223"/>
      <c r="E187" s="223"/>
      <c r="F187" s="223"/>
      <c r="G187" s="144" t="s">
        <v>205</v>
      </c>
      <c r="H187" s="144" t="s">
        <v>206</v>
      </c>
      <c r="I187" s="144" t="s">
        <v>207</v>
      </c>
      <c r="J187" s="144" t="s">
        <v>226</v>
      </c>
    </row>
    <row r="188" spans="2:19" ht="24.75" customHeight="1" x14ac:dyDescent="0.35">
      <c r="B188" s="54" t="s">
        <v>117</v>
      </c>
      <c r="C188" s="268" t="s">
        <v>247</v>
      </c>
      <c r="D188" s="268"/>
      <c r="E188" s="268"/>
      <c r="F188" s="268"/>
      <c r="G188" s="169">
        <f>'Wniosek o dotację'!G434</f>
        <v>0</v>
      </c>
      <c r="H188" s="154"/>
      <c r="I188" s="127">
        <f>H188+'Rap. merytor. do I transzy'!H188</f>
        <v>0</v>
      </c>
      <c r="J188" s="127">
        <f>I188*'do aut wyliczen'!G7</f>
        <v>0</v>
      </c>
    </row>
    <row r="189" spans="2:19" ht="21" x14ac:dyDescent="0.35">
      <c r="B189" s="54" t="s">
        <v>118</v>
      </c>
      <c r="C189" s="268" t="s">
        <v>248</v>
      </c>
      <c r="D189" s="268"/>
      <c r="E189" s="268"/>
      <c r="F189" s="268"/>
      <c r="G189" s="169">
        <f>'Wniosek o dotację'!G435</f>
        <v>0</v>
      </c>
      <c r="H189" s="154"/>
      <c r="I189" s="127">
        <f>H189+'Rap. merytor. do I transzy'!H189</f>
        <v>0</v>
      </c>
      <c r="J189" s="127">
        <f>I189*'do aut wyliczen'!G7</f>
        <v>0</v>
      </c>
    </row>
    <row r="190" spans="2:19" ht="21" x14ac:dyDescent="0.35">
      <c r="B190" s="54" t="s">
        <v>119</v>
      </c>
      <c r="C190" s="268" t="s">
        <v>249</v>
      </c>
      <c r="D190" s="268"/>
      <c r="E190" s="268"/>
      <c r="F190" s="268"/>
      <c r="G190" s="169">
        <f>'Wniosek o dotację'!G436</f>
        <v>0</v>
      </c>
      <c r="H190" s="154"/>
      <c r="I190" s="127">
        <f>H190+'Rap. merytor. do I transzy'!H190</f>
        <v>0</v>
      </c>
      <c r="J190" s="127">
        <f>I190*'do aut wyliczen'!G7</f>
        <v>0</v>
      </c>
    </row>
    <row r="191" spans="2:19" ht="21" x14ac:dyDescent="0.35">
      <c r="B191" s="54" t="s">
        <v>120</v>
      </c>
      <c r="C191" s="193" t="s">
        <v>250</v>
      </c>
      <c r="D191" s="225"/>
      <c r="E191" s="225"/>
      <c r="F191" s="194"/>
      <c r="G191" s="169">
        <f>'Wniosek o dotację'!G437</f>
        <v>0</v>
      </c>
      <c r="H191" s="154"/>
      <c r="I191" s="127">
        <f>H191+'Rap. merytor. do I transzy'!H191</f>
        <v>0</v>
      </c>
      <c r="J191" s="127">
        <f>I191*'do aut wyliczen'!G7</f>
        <v>0</v>
      </c>
    </row>
    <row r="192" spans="2:19" ht="21" x14ac:dyDescent="0.35">
      <c r="B192" s="54" t="s">
        <v>121</v>
      </c>
      <c r="C192" s="193" t="s">
        <v>251</v>
      </c>
      <c r="D192" s="225"/>
      <c r="E192" s="225"/>
      <c r="F192" s="194"/>
      <c r="G192" s="169">
        <f>'Wniosek o dotację'!G438</f>
        <v>0</v>
      </c>
      <c r="H192" s="154"/>
      <c r="I192" s="127">
        <f>H192+'Rap. merytor. do I transzy'!H192</f>
        <v>0</v>
      </c>
      <c r="J192" s="127">
        <f>I192*'do aut wyliczen'!G7</f>
        <v>0</v>
      </c>
    </row>
    <row r="193" spans="2:12" ht="21" x14ac:dyDescent="0.25">
      <c r="F193" s="79" t="s">
        <v>32</v>
      </c>
      <c r="G193" s="128">
        <f>SUM(G188:G192)</f>
        <v>0</v>
      </c>
      <c r="H193" s="128">
        <f>SUM(H188:H192)</f>
        <v>0</v>
      </c>
      <c r="I193" s="128">
        <f>SUM(I188:I192)</f>
        <v>0</v>
      </c>
    </row>
    <row r="195" spans="2:12" ht="18" customHeight="1" thickBot="1" x14ac:dyDescent="0.35">
      <c r="B195" s="230" t="s">
        <v>132</v>
      </c>
      <c r="C195" s="230"/>
    </row>
    <row r="196" spans="2:12" ht="21.75" thickBot="1" x14ac:dyDescent="0.4">
      <c r="B196" s="216" t="s">
        <v>256</v>
      </c>
      <c r="C196" s="217"/>
      <c r="D196" s="218"/>
      <c r="E196" s="218"/>
      <c r="F196" s="218"/>
      <c r="G196" s="219"/>
    </row>
    <row r="197" spans="2:12" ht="84.75" customHeight="1" x14ac:dyDescent="0.25">
      <c r="B197" s="61" t="s">
        <v>13</v>
      </c>
      <c r="C197" s="440" t="s">
        <v>46</v>
      </c>
      <c r="D197" s="441"/>
      <c r="E197" s="441"/>
      <c r="F197" s="441"/>
      <c r="G197" s="442"/>
      <c r="H197" s="151" t="s">
        <v>205</v>
      </c>
      <c r="I197" s="151" t="s">
        <v>208</v>
      </c>
      <c r="J197" s="151" t="s">
        <v>227</v>
      </c>
      <c r="K197" s="151" t="s">
        <v>226</v>
      </c>
      <c r="L197" s="155"/>
    </row>
    <row r="198" spans="2:12" ht="21" x14ac:dyDescent="0.35">
      <c r="B198" s="54" t="s">
        <v>5</v>
      </c>
      <c r="C198" s="189" t="s">
        <v>240</v>
      </c>
      <c r="D198" s="190"/>
      <c r="E198" s="190"/>
      <c r="F198" s="190"/>
      <c r="G198" s="191"/>
      <c r="H198" s="129">
        <f>'Wniosek o dotację'!H444</f>
        <v>0</v>
      </c>
      <c r="I198" s="67"/>
      <c r="J198" s="129">
        <f>I198+'Rap. merytor. do I transzy'!I198</f>
        <v>0</v>
      </c>
      <c r="K198" s="129">
        <f>J198*'do aut wyliczen'!$G$12</f>
        <v>0</v>
      </c>
      <c r="L198" s="156"/>
    </row>
    <row r="199" spans="2:12" ht="21" x14ac:dyDescent="0.35">
      <c r="B199" s="54" t="s">
        <v>6</v>
      </c>
      <c r="C199" s="189" t="s">
        <v>286</v>
      </c>
      <c r="D199" s="190"/>
      <c r="E199" s="190"/>
      <c r="F199" s="190"/>
      <c r="G199" s="191"/>
      <c r="H199" s="129">
        <f>'Wniosek o dotację'!H445</f>
        <v>0</v>
      </c>
      <c r="I199" s="67"/>
      <c r="J199" s="129">
        <f>I199+'Rap. merytor. do I transzy'!I199</f>
        <v>0</v>
      </c>
      <c r="K199" s="129">
        <f>J199*'do aut wyliczen'!$G$13</f>
        <v>0</v>
      </c>
      <c r="L199" s="156"/>
    </row>
    <row r="200" spans="2:12" ht="21" x14ac:dyDescent="0.35">
      <c r="B200" s="54" t="s">
        <v>9</v>
      </c>
      <c r="C200" s="189" t="s">
        <v>285</v>
      </c>
      <c r="D200" s="190"/>
      <c r="E200" s="190"/>
      <c r="F200" s="190"/>
      <c r="G200" s="191"/>
      <c r="H200" s="129">
        <f>'Wniosek o dotację'!H446</f>
        <v>0</v>
      </c>
      <c r="I200" s="67"/>
      <c r="J200" s="129">
        <f>I200+'Rap. merytor. do I transzy'!I200</f>
        <v>0</v>
      </c>
      <c r="K200" s="129">
        <f>J200*'do aut wyliczen'!$G$14</f>
        <v>0</v>
      </c>
      <c r="L200" s="156"/>
    </row>
    <row r="201" spans="2:12" ht="21" x14ac:dyDescent="0.35">
      <c r="B201" s="54" t="s">
        <v>10</v>
      </c>
      <c r="C201" s="189" t="s">
        <v>145</v>
      </c>
      <c r="D201" s="190"/>
      <c r="E201" s="190"/>
      <c r="F201" s="190"/>
      <c r="G201" s="191"/>
      <c r="H201" s="129">
        <f>'Wniosek o dotację'!H447</f>
        <v>0</v>
      </c>
      <c r="I201" s="67"/>
      <c r="J201" s="129">
        <f>I201+'Rap. merytor. do I transzy'!I201</f>
        <v>0</v>
      </c>
      <c r="K201" s="129">
        <v>0</v>
      </c>
      <c r="L201" s="156"/>
    </row>
    <row r="202" spans="2:12" ht="21" x14ac:dyDescent="0.25">
      <c r="G202" s="79" t="s">
        <v>32</v>
      </c>
      <c r="H202" s="130">
        <f>SUM(H198:H201)</f>
        <v>0</v>
      </c>
      <c r="I202" s="130">
        <f>SUM(I198:I201)</f>
        <v>0</v>
      </c>
      <c r="J202" s="130">
        <f>SUM(J198:J201)</f>
        <v>0</v>
      </c>
      <c r="K202" s="130">
        <f>SUM(K198:K201)</f>
        <v>0</v>
      </c>
      <c r="L202" s="81"/>
    </row>
    <row r="204" spans="2:12" ht="19.5" thickBot="1" x14ac:dyDescent="0.35">
      <c r="B204" s="230" t="s">
        <v>131</v>
      </c>
      <c r="C204" s="230"/>
    </row>
    <row r="205" spans="2:12" ht="21.75" thickBot="1" x14ac:dyDescent="0.4">
      <c r="B205" s="216" t="s">
        <v>262</v>
      </c>
      <c r="C205" s="217"/>
      <c r="D205" s="218"/>
      <c r="E205" s="218"/>
      <c r="F205" s="218"/>
      <c r="G205" s="219"/>
    </row>
    <row r="206" spans="2:12" ht="78.75" x14ac:dyDescent="0.25">
      <c r="B206" s="61" t="s">
        <v>13</v>
      </c>
      <c r="C206" s="440" t="s">
        <v>46</v>
      </c>
      <c r="D206" s="441"/>
      <c r="E206" s="441"/>
      <c r="F206" s="441"/>
      <c r="G206" s="442"/>
      <c r="H206" s="151" t="s">
        <v>205</v>
      </c>
      <c r="I206" s="151" t="s">
        <v>208</v>
      </c>
      <c r="J206" s="151" t="s">
        <v>227</v>
      </c>
      <c r="K206" s="151" t="s">
        <v>226</v>
      </c>
      <c r="L206" s="155"/>
    </row>
    <row r="207" spans="2:12" ht="21" x14ac:dyDescent="0.35">
      <c r="B207" s="54" t="s">
        <v>5</v>
      </c>
      <c r="C207" s="189" t="s">
        <v>240</v>
      </c>
      <c r="D207" s="190"/>
      <c r="E207" s="190"/>
      <c r="F207" s="190"/>
      <c r="G207" s="191"/>
      <c r="H207" s="129">
        <f>'Wniosek o dotację'!H453</f>
        <v>0</v>
      </c>
      <c r="I207" s="67"/>
      <c r="J207" s="129">
        <f>I207+'Rap. merytor. do I transzy'!I207</f>
        <v>0</v>
      </c>
      <c r="K207" s="129">
        <f>J207*'do aut wyliczen'!$G$12</f>
        <v>0</v>
      </c>
      <c r="L207" s="156"/>
    </row>
    <row r="208" spans="2:12" ht="21" x14ac:dyDescent="0.35">
      <c r="B208" s="54" t="s">
        <v>6</v>
      </c>
      <c r="C208" s="189" t="s">
        <v>286</v>
      </c>
      <c r="D208" s="190"/>
      <c r="E208" s="190"/>
      <c r="F208" s="190"/>
      <c r="G208" s="191"/>
      <c r="H208" s="129">
        <f>'Wniosek o dotację'!H454</f>
        <v>0</v>
      </c>
      <c r="I208" s="67"/>
      <c r="J208" s="129">
        <f>I208+'Rap. merytor. do I transzy'!I208</f>
        <v>0</v>
      </c>
      <c r="K208" s="129">
        <f>J208*'do aut wyliczen'!$G$13</f>
        <v>0</v>
      </c>
      <c r="L208" s="156"/>
    </row>
    <row r="209" spans="2:12" ht="21" x14ac:dyDescent="0.35">
      <c r="B209" s="54" t="s">
        <v>9</v>
      </c>
      <c r="C209" s="189" t="s">
        <v>285</v>
      </c>
      <c r="D209" s="190"/>
      <c r="E209" s="190"/>
      <c r="F209" s="190"/>
      <c r="G209" s="191"/>
      <c r="H209" s="129">
        <f>'Wniosek o dotację'!H455</f>
        <v>0</v>
      </c>
      <c r="I209" s="67"/>
      <c r="J209" s="129">
        <f>I209+'Rap. merytor. do I transzy'!I209</f>
        <v>0</v>
      </c>
      <c r="K209" s="129">
        <f>J209*'do aut wyliczen'!$G$14</f>
        <v>0</v>
      </c>
      <c r="L209" s="156"/>
    </row>
    <row r="210" spans="2:12" ht="21" x14ac:dyDescent="0.35">
      <c r="B210" s="54" t="s">
        <v>10</v>
      </c>
      <c r="C210" s="189" t="s">
        <v>145</v>
      </c>
      <c r="D210" s="190"/>
      <c r="E210" s="190"/>
      <c r="F210" s="190"/>
      <c r="G210" s="191"/>
      <c r="H210" s="129">
        <f>'Wniosek o dotację'!H456</f>
        <v>0</v>
      </c>
      <c r="I210" s="67"/>
      <c r="J210" s="129">
        <f>I210+'Rap. merytor. do I transzy'!I210</f>
        <v>0</v>
      </c>
      <c r="K210" s="129">
        <v>0</v>
      </c>
      <c r="L210" s="156"/>
    </row>
    <row r="211" spans="2:12" ht="21" x14ac:dyDescent="0.25">
      <c r="G211" s="79" t="s">
        <v>32</v>
      </c>
      <c r="H211" s="130">
        <f>SUM(H207:H210)</f>
        <v>0</v>
      </c>
      <c r="I211" s="130">
        <f>SUM(I207:I210)</f>
        <v>0</v>
      </c>
      <c r="J211" s="130">
        <f>SUM(J207:J210)</f>
        <v>0</v>
      </c>
      <c r="K211" s="130">
        <f>SUM(K207:K210)</f>
        <v>0</v>
      </c>
      <c r="L211" s="81"/>
    </row>
    <row r="213" spans="2:12" ht="19.5" thickBot="1" x14ac:dyDescent="0.35">
      <c r="B213" s="250" t="s">
        <v>130</v>
      </c>
      <c r="C213" s="252"/>
    </row>
    <row r="214" spans="2:12" ht="21.75" thickBot="1" x14ac:dyDescent="0.4">
      <c r="B214" s="216" t="s">
        <v>267</v>
      </c>
      <c r="C214" s="217"/>
      <c r="D214" s="218"/>
      <c r="E214" s="218"/>
      <c r="F214" s="218"/>
      <c r="G214" s="219"/>
    </row>
    <row r="215" spans="2:12" ht="78.75" x14ac:dyDescent="0.25">
      <c r="B215" s="61" t="s">
        <v>13</v>
      </c>
      <c r="C215" s="440" t="s">
        <v>46</v>
      </c>
      <c r="D215" s="441"/>
      <c r="E215" s="441"/>
      <c r="F215" s="441"/>
      <c r="G215" s="442"/>
      <c r="H215" s="151" t="s">
        <v>205</v>
      </c>
      <c r="I215" s="151" t="s">
        <v>208</v>
      </c>
      <c r="J215" s="151" t="s">
        <v>227</v>
      </c>
      <c r="K215" s="151" t="s">
        <v>226</v>
      </c>
      <c r="L215" s="155"/>
    </row>
    <row r="216" spans="2:12" ht="21" x14ac:dyDescent="0.35">
      <c r="B216" s="54" t="s">
        <v>5</v>
      </c>
      <c r="C216" s="189" t="s">
        <v>240</v>
      </c>
      <c r="D216" s="190"/>
      <c r="E216" s="190"/>
      <c r="F216" s="190"/>
      <c r="G216" s="191"/>
      <c r="H216" s="129">
        <f>'Wniosek o dotację'!H462</f>
        <v>0</v>
      </c>
      <c r="I216" s="67"/>
      <c r="J216" s="129">
        <f>I216+'Rap. merytor. do I transzy'!I216</f>
        <v>0</v>
      </c>
      <c r="K216" s="129">
        <f>J216*'do aut wyliczen'!$G$12</f>
        <v>0</v>
      </c>
      <c r="L216" s="156"/>
    </row>
    <row r="217" spans="2:12" ht="21" x14ac:dyDescent="0.35">
      <c r="B217" s="54" t="s">
        <v>6</v>
      </c>
      <c r="C217" s="189" t="s">
        <v>286</v>
      </c>
      <c r="D217" s="190"/>
      <c r="E217" s="190"/>
      <c r="F217" s="190"/>
      <c r="G217" s="191"/>
      <c r="H217" s="129">
        <f>'Wniosek o dotację'!H463</f>
        <v>0</v>
      </c>
      <c r="I217" s="67"/>
      <c r="J217" s="129">
        <f>I217+'Rap. merytor. do I transzy'!I217</f>
        <v>0</v>
      </c>
      <c r="K217" s="129">
        <f>J217*'do aut wyliczen'!$G$13</f>
        <v>0</v>
      </c>
      <c r="L217" s="156"/>
    </row>
    <row r="218" spans="2:12" ht="21" x14ac:dyDescent="0.35">
      <c r="B218" s="54" t="s">
        <v>9</v>
      </c>
      <c r="C218" s="189" t="s">
        <v>285</v>
      </c>
      <c r="D218" s="190"/>
      <c r="E218" s="190"/>
      <c r="F218" s="190"/>
      <c r="G218" s="191"/>
      <c r="H218" s="129">
        <f>'Wniosek o dotację'!H464</f>
        <v>0</v>
      </c>
      <c r="I218" s="67"/>
      <c r="J218" s="129">
        <f>I218+'Rap. merytor. do I transzy'!I218</f>
        <v>0</v>
      </c>
      <c r="K218" s="129">
        <f>J218*'do aut wyliczen'!$G$14</f>
        <v>0</v>
      </c>
      <c r="L218" s="156"/>
    </row>
    <row r="219" spans="2:12" ht="21" x14ac:dyDescent="0.35">
      <c r="B219" s="54" t="s">
        <v>10</v>
      </c>
      <c r="C219" s="189" t="s">
        <v>145</v>
      </c>
      <c r="D219" s="190"/>
      <c r="E219" s="190"/>
      <c r="F219" s="190"/>
      <c r="G219" s="191"/>
      <c r="H219" s="129">
        <f>'Wniosek o dotację'!H465</f>
        <v>0</v>
      </c>
      <c r="I219" s="67"/>
      <c r="J219" s="129">
        <f>I219+'Rap. merytor. do I transzy'!I219</f>
        <v>0</v>
      </c>
      <c r="K219" s="129">
        <v>0</v>
      </c>
      <c r="L219" s="156"/>
    </row>
    <row r="220" spans="2:12" ht="21" x14ac:dyDescent="0.25">
      <c r="G220" s="79" t="s">
        <v>32</v>
      </c>
      <c r="H220" s="130">
        <f>SUM(H216:H219)</f>
        <v>0</v>
      </c>
      <c r="I220" s="130">
        <f>SUM(I216:I219)</f>
        <v>0</v>
      </c>
      <c r="J220" s="130">
        <f>SUM(J216:J219)</f>
        <v>0</v>
      </c>
      <c r="K220" s="130">
        <f>SUM(K216:K219)</f>
        <v>0</v>
      </c>
      <c r="L220" s="81"/>
    </row>
    <row r="221" spans="2:12" ht="21" x14ac:dyDescent="0.25">
      <c r="G221" s="81"/>
      <c r="H221" s="81"/>
      <c r="I221" s="81"/>
      <c r="J221" s="81"/>
      <c r="K221" s="81"/>
      <c r="L221" s="81"/>
    </row>
    <row r="222" spans="2:12" ht="19.5" thickBot="1" x14ac:dyDescent="0.35">
      <c r="B222" s="230" t="s">
        <v>129</v>
      </c>
      <c r="C222" s="230"/>
    </row>
    <row r="223" spans="2:12" ht="21.75" thickBot="1" x14ac:dyDescent="0.4">
      <c r="B223" s="216" t="s">
        <v>272</v>
      </c>
      <c r="C223" s="217"/>
      <c r="D223" s="218"/>
      <c r="E223" s="218"/>
      <c r="F223" s="218"/>
      <c r="G223" s="219"/>
    </row>
    <row r="224" spans="2:12" ht="78.75" x14ac:dyDescent="0.25">
      <c r="B224" s="61" t="s">
        <v>13</v>
      </c>
      <c r="C224" s="440" t="s">
        <v>46</v>
      </c>
      <c r="D224" s="441"/>
      <c r="E224" s="441"/>
      <c r="F224" s="441"/>
      <c r="G224" s="442"/>
      <c r="H224" s="151" t="s">
        <v>205</v>
      </c>
      <c r="I224" s="151" t="s">
        <v>208</v>
      </c>
      <c r="J224" s="151" t="s">
        <v>227</v>
      </c>
      <c r="K224" s="151" t="s">
        <v>226</v>
      </c>
      <c r="L224" s="155"/>
    </row>
    <row r="225" spans="2:12" ht="21" x14ac:dyDescent="0.35">
      <c r="B225" s="54" t="s">
        <v>5</v>
      </c>
      <c r="C225" s="189" t="s">
        <v>240</v>
      </c>
      <c r="D225" s="190"/>
      <c r="E225" s="190"/>
      <c r="F225" s="190"/>
      <c r="G225" s="191"/>
      <c r="H225" s="129">
        <f>'Wniosek o dotację'!H471</f>
        <v>0</v>
      </c>
      <c r="I225" s="67"/>
      <c r="J225" s="129">
        <f>I225+'Rap. merytor. do I transzy'!I225</f>
        <v>0</v>
      </c>
      <c r="K225" s="129">
        <f>J225*'do aut wyliczen'!$G$12</f>
        <v>0</v>
      </c>
      <c r="L225" s="156"/>
    </row>
    <row r="226" spans="2:12" ht="21" x14ac:dyDescent="0.35">
      <c r="B226" s="54" t="s">
        <v>6</v>
      </c>
      <c r="C226" s="189" t="s">
        <v>286</v>
      </c>
      <c r="D226" s="190"/>
      <c r="E226" s="190"/>
      <c r="F226" s="190"/>
      <c r="G226" s="191"/>
      <c r="H226" s="129">
        <f>'Wniosek o dotację'!H472</f>
        <v>0</v>
      </c>
      <c r="I226" s="67"/>
      <c r="J226" s="129">
        <f>I226+'Rap. merytor. do I transzy'!I226</f>
        <v>0</v>
      </c>
      <c r="K226" s="129">
        <f>J226*'do aut wyliczen'!$G$13</f>
        <v>0</v>
      </c>
      <c r="L226" s="156"/>
    </row>
    <row r="227" spans="2:12" ht="21" x14ac:dyDescent="0.35">
      <c r="B227" s="54" t="s">
        <v>9</v>
      </c>
      <c r="C227" s="189" t="s">
        <v>285</v>
      </c>
      <c r="D227" s="190"/>
      <c r="E227" s="190"/>
      <c r="F227" s="190"/>
      <c r="G227" s="191"/>
      <c r="H227" s="129">
        <f>'Wniosek o dotację'!H473</f>
        <v>0</v>
      </c>
      <c r="I227" s="67"/>
      <c r="J227" s="129">
        <f>I227+'Rap. merytor. do I transzy'!I227</f>
        <v>0</v>
      </c>
      <c r="K227" s="129">
        <f>J227*'do aut wyliczen'!$G$14</f>
        <v>0</v>
      </c>
      <c r="L227" s="156"/>
    </row>
    <row r="228" spans="2:12" ht="21" x14ac:dyDescent="0.35">
      <c r="B228" s="54" t="s">
        <v>10</v>
      </c>
      <c r="C228" s="189" t="s">
        <v>145</v>
      </c>
      <c r="D228" s="190"/>
      <c r="E228" s="190"/>
      <c r="F228" s="190"/>
      <c r="G228" s="191"/>
      <c r="H228" s="129">
        <f>'Wniosek o dotację'!H474</f>
        <v>0</v>
      </c>
      <c r="I228" s="67"/>
      <c r="J228" s="129">
        <f>I228+'Rap. merytor. do I transzy'!I228</f>
        <v>0</v>
      </c>
      <c r="K228" s="129">
        <v>0</v>
      </c>
      <c r="L228" s="156"/>
    </row>
    <row r="229" spans="2:12" ht="21" x14ac:dyDescent="0.25">
      <c r="G229" s="79" t="s">
        <v>32</v>
      </c>
      <c r="H229" s="130">
        <f>SUM(H225:H228)</f>
        <v>0</v>
      </c>
      <c r="I229" s="130">
        <f>SUM(I225:I228)</f>
        <v>0</v>
      </c>
      <c r="J229" s="130">
        <f>SUM(J225:J228)</f>
        <v>0</v>
      </c>
      <c r="K229" s="130">
        <f>SUM(K225:K228)</f>
        <v>0</v>
      </c>
      <c r="L229" s="81"/>
    </row>
    <row r="230" spans="2:12" ht="21" x14ac:dyDescent="0.25">
      <c r="G230" s="81"/>
      <c r="H230" s="81"/>
      <c r="I230" s="81"/>
      <c r="J230" s="81"/>
      <c r="K230" s="81"/>
      <c r="L230" s="81"/>
    </row>
    <row r="231" spans="2:12" ht="19.5" thickBot="1" x14ac:dyDescent="0.35">
      <c r="B231" s="230" t="s">
        <v>128</v>
      </c>
      <c r="C231" s="230"/>
    </row>
    <row r="232" spans="2:12" ht="21.75" thickBot="1" x14ac:dyDescent="0.4">
      <c r="B232" s="216" t="s">
        <v>275</v>
      </c>
      <c r="C232" s="217"/>
      <c r="D232" s="218"/>
      <c r="E232" s="218"/>
      <c r="F232" s="218"/>
      <c r="G232" s="219"/>
    </row>
    <row r="233" spans="2:12" ht="78.75" x14ac:dyDescent="0.25">
      <c r="B233" s="61" t="s">
        <v>13</v>
      </c>
      <c r="C233" s="440" t="s">
        <v>46</v>
      </c>
      <c r="D233" s="441"/>
      <c r="E233" s="441"/>
      <c r="F233" s="441"/>
      <c r="G233" s="442"/>
      <c r="H233" s="151" t="s">
        <v>205</v>
      </c>
      <c r="I233" s="151" t="s">
        <v>208</v>
      </c>
      <c r="J233" s="151" t="s">
        <v>227</v>
      </c>
      <c r="K233" s="151" t="s">
        <v>226</v>
      </c>
      <c r="L233" s="155"/>
    </row>
    <row r="234" spans="2:12" ht="21" x14ac:dyDescent="0.35">
      <c r="B234" s="54" t="s">
        <v>5</v>
      </c>
      <c r="C234" s="189" t="s">
        <v>240</v>
      </c>
      <c r="D234" s="190"/>
      <c r="E234" s="190"/>
      <c r="F234" s="190"/>
      <c r="G234" s="191"/>
      <c r="H234" s="129">
        <f>'Wniosek o dotację'!H480</f>
        <v>0</v>
      </c>
      <c r="I234" s="67"/>
      <c r="J234" s="129">
        <f>I234+'Rap. merytor. do I transzy'!I234</f>
        <v>0</v>
      </c>
      <c r="K234" s="129">
        <f>J234*'do aut wyliczen'!$G$12</f>
        <v>0</v>
      </c>
      <c r="L234" s="156"/>
    </row>
    <row r="235" spans="2:12" ht="21" x14ac:dyDescent="0.35">
      <c r="B235" s="54" t="s">
        <v>6</v>
      </c>
      <c r="C235" s="189" t="s">
        <v>286</v>
      </c>
      <c r="D235" s="190"/>
      <c r="E235" s="190"/>
      <c r="F235" s="190"/>
      <c r="G235" s="191"/>
      <c r="H235" s="129">
        <f>'Wniosek o dotację'!H481</f>
        <v>0</v>
      </c>
      <c r="I235" s="67"/>
      <c r="J235" s="129">
        <f>I235+'Rap. merytor. do I transzy'!I235</f>
        <v>0</v>
      </c>
      <c r="K235" s="129">
        <f>J235*'do aut wyliczen'!$G$13</f>
        <v>0</v>
      </c>
      <c r="L235" s="156"/>
    </row>
    <row r="236" spans="2:12" ht="21" x14ac:dyDescent="0.35">
      <c r="B236" s="54" t="s">
        <v>9</v>
      </c>
      <c r="C236" s="189" t="s">
        <v>285</v>
      </c>
      <c r="D236" s="190"/>
      <c r="E236" s="190"/>
      <c r="F236" s="190"/>
      <c r="G236" s="191"/>
      <c r="H236" s="129">
        <f>'Wniosek o dotację'!H482</f>
        <v>0</v>
      </c>
      <c r="I236" s="67"/>
      <c r="J236" s="129">
        <f>I236+'Rap. merytor. do I transzy'!I236</f>
        <v>0</v>
      </c>
      <c r="K236" s="129">
        <f>J236*'do aut wyliczen'!$G$14</f>
        <v>0</v>
      </c>
      <c r="L236" s="156"/>
    </row>
    <row r="237" spans="2:12" ht="21" x14ac:dyDescent="0.35">
      <c r="B237" s="54" t="s">
        <v>10</v>
      </c>
      <c r="C237" s="189" t="s">
        <v>145</v>
      </c>
      <c r="D237" s="190"/>
      <c r="E237" s="190"/>
      <c r="F237" s="190"/>
      <c r="G237" s="191"/>
      <c r="H237" s="129">
        <f>'Wniosek o dotację'!H483</f>
        <v>0</v>
      </c>
      <c r="I237" s="67"/>
      <c r="J237" s="129">
        <f>I237+'Rap. merytor. do I transzy'!I237</f>
        <v>0</v>
      </c>
      <c r="K237" s="129">
        <v>0</v>
      </c>
      <c r="L237" s="156"/>
    </row>
    <row r="238" spans="2:12" ht="21" x14ac:dyDescent="0.25">
      <c r="G238" s="79" t="s">
        <v>32</v>
      </c>
      <c r="H238" s="130">
        <f>SUM(H234:H237)</f>
        <v>0</v>
      </c>
      <c r="I238" s="130">
        <f>SUM(I234:I237)</f>
        <v>0</v>
      </c>
      <c r="J238" s="130">
        <f>SUM(J234:J237)</f>
        <v>0</v>
      </c>
      <c r="K238" s="130">
        <f>SUM(K234:K237)</f>
        <v>0</v>
      </c>
      <c r="L238" s="81"/>
    </row>
    <row r="241" spans="1:13" ht="19.5" thickBot="1" x14ac:dyDescent="0.35">
      <c r="B241" s="269" t="s">
        <v>127</v>
      </c>
      <c r="C241" s="269"/>
    </row>
    <row r="242" spans="1:13" ht="28.5" customHeight="1" thickBot="1" x14ac:dyDescent="0.3">
      <c r="B242" s="253" t="s">
        <v>49</v>
      </c>
      <c r="C242" s="254"/>
      <c r="D242" s="254"/>
      <c r="E242" s="254"/>
      <c r="F242" s="254"/>
      <c r="G242" s="255"/>
    </row>
    <row r="243" spans="1:13" ht="36.75" customHeight="1" x14ac:dyDescent="0.25">
      <c r="B243" s="150" t="s">
        <v>13</v>
      </c>
      <c r="C243" s="440" t="s">
        <v>234</v>
      </c>
      <c r="D243" s="441"/>
      <c r="E243" s="441"/>
      <c r="F243" s="441"/>
      <c r="G243" s="442"/>
      <c r="H243" s="449" t="s">
        <v>198</v>
      </c>
      <c r="I243" s="449"/>
      <c r="J243" s="449" t="s">
        <v>212</v>
      </c>
      <c r="K243" s="449"/>
      <c r="L243" s="449" t="s">
        <v>213</v>
      </c>
      <c r="M243" s="449"/>
    </row>
    <row r="244" spans="1:13" ht="21" x14ac:dyDescent="0.35">
      <c r="B244" s="54" t="s">
        <v>5</v>
      </c>
      <c r="C244" s="189">
        <f>'Wniosek o dotację'!C490:G490</f>
        <v>0</v>
      </c>
      <c r="D244" s="190"/>
      <c r="E244" s="190"/>
      <c r="F244" s="190"/>
      <c r="G244" s="191"/>
      <c r="H244" s="482">
        <f>'Wniosek o dotację'!H490:I490</f>
        <v>0</v>
      </c>
      <c r="I244" s="482"/>
      <c r="J244" s="268"/>
      <c r="K244" s="268"/>
      <c r="L244" s="448"/>
      <c r="M244" s="448"/>
    </row>
    <row r="245" spans="1:13" ht="21" x14ac:dyDescent="0.35">
      <c r="B245" s="54" t="s">
        <v>6</v>
      </c>
      <c r="C245" s="189">
        <f>'Wniosek o dotację'!C491:G491</f>
        <v>0</v>
      </c>
      <c r="D245" s="190"/>
      <c r="E245" s="190"/>
      <c r="F245" s="190"/>
      <c r="G245" s="191"/>
      <c r="H245" s="482">
        <f>'Wniosek o dotację'!H491:I491</f>
        <v>0</v>
      </c>
      <c r="I245" s="482"/>
      <c r="J245" s="268"/>
      <c r="K245" s="268"/>
      <c r="L245" s="448"/>
      <c r="M245" s="448"/>
    </row>
    <row r="246" spans="1:13" ht="21" x14ac:dyDescent="0.35">
      <c r="B246" s="54" t="s">
        <v>9</v>
      </c>
      <c r="C246" s="189">
        <f>'Wniosek o dotację'!C492:G492</f>
        <v>0</v>
      </c>
      <c r="D246" s="190"/>
      <c r="E246" s="190"/>
      <c r="F246" s="190"/>
      <c r="G246" s="191"/>
      <c r="H246" s="482">
        <f>'Wniosek o dotację'!H492:I492</f>
        <v>0</v>
      </c>
      <c r="I246" s="482"/>
      <c r="J246" s="268"/>
      <c r="K246" s="268"/>
      <c r="L246" s="448"/>
      <c r="M246" s="448"/>
    </row>
    <row r="247" spans="1:13" ht="21" x14ac:dyDescent="0.35">
      <c r="B247" s="54" t="s">
        <v>10</v>
      </c>
      <c r="C247" s="189">
        <f>'Wniosek o dotację'!C493:G493</f>
        <v>0</v>
      </c>
      <c r="D247" s="190"/>
      <c r="E247" s="190"/>
      <c r="F247" s="190"/>
      <c r="G247" s="191"/>
      <c r="H247" s="482">
        <f>'Wniosek o dotację'!H493:I493</f>
        <v>0</v>
      </c>
      <c r="I247" s="482"/>
      <c r="J247" s="268"/>
      <c r="K247" s="268"/>
      <c r="L247" s="448"/>
      <c r="M247" s="448"/>
    </row>
    <row r="248" spans="1:13" ht="21.75" thickBot="1" x14ac:dyDescent="0.4">
      <c r="A248" s="40"/>
      <c r="B248" s="68" t="s">
        <v>11</v>
      </c>
      <c r="C248" s="189">
        <f>'Wniosek o dotację'!C494:G494</f>
        <v>0</v>
      </c>
      <c r="D248" s="190"/>
      <c r="E248" s="190"/>
      <c r="F248" s="190"/>
      <c r="G248" s="191"/>
      <c r="H248" s="482">
        <f>'Wniosek o dotację'!H494:I494</f>
        <v>0</v>
      </c>
      <c r="I248" s="482"/>
      <c r="J248" s="268"/>
      <c r="K248" s="268"/>
      <c r="L248" s="448"/>
      <c r="M248" s="448"/>
    </row>
    <row r="249" spans="1:13" ht="21.75" customHeight="1" thickTop="1" x14ac:dyDescent="0.35">
      <c r="B249" s="69" t="s">
        <v>23</v>
      </c>
      <c r="C249" s="189">
        <f>'Wniosek o dotację'!C495:G495</f>
        <v>0</v>
      </c>
      <c r="D249" s="190"/>
      <c r="E249" s="190"/>
      <c r="F249" s="190"/>
      <c r="G249" s="191"/>
      <c r="H249" s="482">
        <f>'Wniosek o dotację'!H495:I495</f>
        <v>0</v>
      </c>
      <c r="I249" s="482"/>
      <c r="J249" s="268"/>
      <c r="K249" s="268"/>
      <c r="L249" s="448"/>
      <c r="M249" s="448"/>
    </row>
    <row r="250" spans="1:13" ht="21.75" customHeight="1" x14ac:dyDescent="0.35">
      <c r="B250" s="54" t="s">
        <v>25</v>
      </c>
      <c r="C250" s="189">
        <f>'Wniosek o dotację'!C496:G496</f>
        <v>0</v>
      </c>
      <c r="D250" s="190"/>
      <c r="E250" s="190"/>
      <c r="F250" s="190"/>
      <c r="G250" s="191"/>
      <c r="H250" s="482">
        <f>'Wniosek o dotację'!H496:I496</f>
        <v>0</v>
      </c>
      <c r="I250" s="482"/>
      <c r="J250" s="268"/>
      <c r="K250" s="268"/>
      <c r="L250" s="448"/>
      <c r="M250" s="448"/>
    </row>
    <row r="251" spans="1:13" ht="21.75" customHeight="1" x14ac:dyDescent="0.35">
      <c r="B251" s="54" t="s">
        <v>29</v>
      </c>
      <c r="C251" s="189">
        <f>'Wniosek o dotację'!C497:G497</f>
        <v>0</v>
      </c>
      <c r="D251" s="190"/>
      <c r="E251" s="190"/>
      <c r="F251" s="190"/>
      <c r="G251" s="191"/>
      <c r="H251" s="482">
        <f>'Wniosek o dotację'!H497:I497</f>
        <v>0</v>
      </c>
      <c r="I251" s="482"/>
      <c r="J251" s="268"/>
      <c r="K251" s="268"/>
      <c r="L251" s="448"/>
      <c r="M251" s="448"/>
    </row>
    <row r="252" spans="1:13" ht="21.75" customHeight="1" x14ac:dyDescent="0.35">
      <c r="B252" s="54" t="s">
        <v>30</v>
      </c>
      <c r="C252" s="189">
        <f>'Wniosek o dotację'!C498:G498</f>
        <v>0</v>
      </c>
      <c r="D252" s="190"/>
      <c r="E252" s="190"/>
      <c r="F252" s="190"/>
      <c r="G252" s="191"/>
      <c r="H252" s="482">
        <f>'Wniosek o dotację'!H498:I498</f>
        <v>0</v>
      </c>
      <c r="I252" s="482"/>
      <c r="J252" s="268"/>
      <c r="K252" s="268"/>
      <c r="L252" s="448"/>
      <c r="M252" s="448"/>
    </row>
    <row r="253" spans="1:13" ht="21.75" customHeight="1" x14ac:dyDescent="0.35">
      <c r="B253" s="54" t="s">
        <v>31</v>
      </c>
      <c r="C253" s="189">
        <f>'Wniosek o dotację'!C499:G499</f>
        <v>0</v>
      </c>
      <c r="D253" s="190"/>
      <c r="E253" s="190"/>
      <c r="F253" s="190"/>
      <c r="G253" s="191"/>
      <c r="H253" s="482">
        <f>'Wniosek o dotację'!H499:I499</f>
        <v>0</v>
      </c>
      <c r="I253" s="482"/>
      <c r="J253" s="268"/>
      <c r="K253" s="268"/>
      <c r="L253" s="448"/>
      <c r="M253" s="448"/>
    </row>
    <row r="254" spans="1:13" ht="24.75" customHeight="1" x14ac:dyDescent="0.25">
      <c r="B254" s="157" t="s">
        <v>70</v>
      </c>
      <c r="C254" s="484"/>
      <c r="D254" s="485"/>
      <c r="E254" s="485"/>
      <c r="F254" s="485"/>
      <c r="G254" s="486"/>
      <c r="H254" s="483"/>
      <c r="I254" s="483"/>
      <c r="J254" s="452"/>
      <c r="K254" s="452"/>
      <c r="L254" s="453"/>
      <c r="M254" s="453"/>
    </row>
    <row r="255" spans="1:13" ht="15.75" thickBot="1" x14ac:dyDescent="0.3"/>
    <row r="256" spans="1:13" x14ac:dyDescent="0.25">
      <c r="C256" s="300" t="s">
        <v>54</v>
      </c>
      <c r="D256" s="301"/>
      <c r="E256" s="301"/>
      <c r="F256" s="302"/>
    </row>
    <row r="257" spans="1:15" ht="15.75" thickBot="1" x14ac:dyDescent="0.3">
      <c r="C257" s="303"/>
      <c r="D257" s="304"/>
      <c r="E257" s="304"/>
      <c r="F257" s="305"/>
    </row>
    <row r="258" spans="1:15" x14ac:dyDescent="0.25">
      <c r="G258" s="11" t="s">
        <v>56</v>
      </c>
    </row>
    <row r="260" spans="1:15" ht="18.75" x14ac:dyDescent="0.3">
      <c r="B260" s="203" t="s">
        <v>182</v>
      </c>
      <c r="C260" s="204"/>
    </row>
    <row r="261" spans="1:15" ht="31.5" customHeight="1" x14ac:dyDescent="0.35">
      <c r="B261" s="205" t="s">
        <v>257</v>
      </c>
      <c r="C261" s="205"/>
      <c r="D261" s="205"/>
      <c r="E261" s="205"/>
      <c r="F261" s="205"/>
      <c r="G261" s="205"/>
    </row>
    <row r="262" spans="1:15" ht="49.5" customHeight="1" x14ac:dyDescent="0.25">
      <c r="B262" s="45" t="s">
        <v>13</v>
      </c>
      <c r="C262" s="454" t="s">
        <v>53</v>
      </c>
      <c r="D262" s="454"/>
      <c r="E262" s="454"/>
      <c r="F262" s="454"/>
      <c r="G262" s="454"/>
      <c r="H262" s="151" t="s">
        <v>210</v>
      </c>
      <c r="I262" s="158" t="s">
        <v>209</v>
      </c>
      <c r="J262" s="449" t="s">
        <v>212</v>
      </c>
      <c r="K262" s="449"/>
      <c r="L262" s="443" t="s">
        <v>288</v>
      </c>
      <c r="M262" s="444"/>
      <c r="N262" s="449" t="s">
        <v>213</v>
      </c>
      <c r="O262" s="449"/>
    </row>
    <row r="263" spans="1:15" ht="21" x14ac:dyDescent="0.35">
      <c r="B263" s="54" t="s">
        <v>5</v>
      </c>
      <c r="C263" s="189">
        <f>'Wniosek o dotację'!C509:G509</f>
        <v>0</v>
      </c>
      <c r="D263" s="190"/>
      <c r="E263" s="190"/>
      <c r="F263" s="190"/>
      <c r="G263" s="191"/>
      <c r="H263" s="67"/>
      <c r="I263" s="159"/>
      <c r="J263" s="268"/>
      <c r="K263" s="268"/>
      <c r="L263" s="438"/>
      <c r="M263" s="439"/>
      <c r="N263" s="448"/>
      <c r="O263" s="448"/>
    </row>
    <row r="264" spans="1:15" ht="21" x14ac:dyDescent="0.35">
      <c r="B264" s="54" t="s">
        <v>6</v>
      </c>
      <c r="C264" s="189">
        <f>'Wniosek o dotację'!C510:G510</f>
        <v>0</v>
      </c>
      <c r="D264" s="190"/>
      <c r="E264" s="190"/>
      <c r="F264" s="190"/>
      <c r="G264" s="191"/>
      <c r="H264" s="67"/>
      <c r="I264" s="159"/>
      <c r="J264" s="268"/>
      <c r="K264" s="268"/>
      <c r="L264" s="438"/>
      <c r="M264" s="439"/>
      <c r="N264" s="448"/>
      <c r="O264" s="448"/>
    </row>
    <row r="265" spans="1:15" ht="21" x14ac:dyDescent="0.35">
      <c r="B265" s="54" t="s">
        <v>9</v>
      </c>
      <c r="C265" s="189">
        <f>'Wniosek o dotację'!C511:G511</f>
        <v>0</v>
      </c>
      <c r="D265" s="190"/>
      <c r="E265" s="190"/>
      <c r="F265" s="190"/>
      <c r="G265" s="191"/>
      <c r="H265" s="67"/>
      <c r="I265" s="159"/>
      <c r="J265" s="268"/>
      <c r="K265" s="268"/>
      <c r="L265" s="438"/>
      <c r="M265" s="439"/>
      <c r="N265" s="448"/>
      <c r="O265" s="448"/>
    </row>
    <row r="266" spans="1:15" ht="21" x14ac:dyDescent="0.35">
      <c r="B266" s="54" t="s">
        <v>10</v>
      </c>
      <c r="C266" s="189">
        <f>'Wniosek o dotację'!C512:G512</f>
        <v>0</v>
      </c>
      <c r="D266" s="190"/>
      <c r="E266" s="190"/>
      <c r="F266" s="190"/>
      <c r="G266" s="191"/>
      <c r="H266" s="67"/>
      <c r="I266" s="159"/>
      <c r="J266" s="268"/>
      <c r="K266" s="268"/>
      <c r="L266" s="438"/>
      <c r="M266" s="439"/>
      <c r="N266" s="448"/>
      <c r="O266" s="448"/>
    </row>
    <row r="267" spans="1:15" ht="21.75" thickBot="1" x14ac:dyDescent="0.4">
      <c r="A267" s="40"/>
      <c r="B267" s="68" t="s">
        <v>11</v>
      </c>
      <c r="C267" s="189">
        <f>'Wniosek o dotację'!C513:G513</f>
        <v>0</v>
      </c>
      <c r="D267" s="190"/>
      <c r="E267" s="190"/>
      <c r="F267" s="190"/>
      <c r="G267" s="191"/>
      <c r="H267" s="67"/>
      <c r="I267" s="159"/>
      <c r="J267" s="268"/>
      <c r="K267" s="268"/>
      <c r="L267" s="438"/>
      <c r="M267" s="439"/>
      <c r="N267" s="448"/>
      <c r="O267" s="448"/>
    </row>
    <row r="268" spans="1:15" ht="21.75" thickTop="1" x14ac:dyDescent="0.35">
      <c r="B268" s="69" t="s">
        <v>23</v>
      </c>
      <c r="C268" s="189">
        <f>'Wniosek o dotację'!C514:G514</f>
        <v>0</v>
      </c>
      <c r="D268" s="190"/>
      <c r="E268" s="190"/>
      <c r="F268" s="190"/>
      <c r="G268" s="191"/>
      <c r="H268" s="67"/>
      <c r="I268" s="159"/>
      <c r="J268" s="268"/>
      <c r="K268" s="268"/>
      <c r="L268" s="438"/>
      <c r="M268" s="439"/>
      <c r="N268" s="448"/>
      <c r="O268" s="448"/>
    </row>
    <row r="269" spans="1:15" ht="21" x14ac:dyDescent="0.35">
      <c r="B269" s="54" t="s">
        <v>25</v>
      </c>
      <c r="C269" s="189">
        <f>'Wniosek o dotację'!C515:G515</f>
        <v>0</v>
      </c>
      <c r="D269" s="190"/>
      <c r="E269" s="190"/>
      <c r="F269" s="190"/>
      <c r="G269" s="191"/>
      <c r="H269" s="67"/>
      <c r="I269" s="159"/>
      <c r="J269" s="268"/>
      <c r="K269" s="268"/>
      <c r="L269" s="438"/>
      <c r="M269" s="439"/>
      <c r="N269" s="448"/>
      <c r="O269" s="448"/>
    </row>
    <row r="270" spans="1:15" ht="21" x14ac:dyDescent="0.35">
      <c r="B270" s="54" t="s">
        <v>29</v>
      </c>
      <c r="C270" s="189">
        <f>'Wniosek o dotację'!C516:G516</f>
        <v>0</v>
      </c>
      <c r="D270" s="190"/>
      <c r="E270" s="190"/>
      <c r="F270" s="190"/>
      <c r="G270" s="191"/>
      <c r="H270" s="67"/>
      <c r="I270" s="159"/>
      <c r="J270" s="268"/>
      <c r="K270" s="268"/>
      <c r="L270" s="438"/>
      <c r="M270" s="439"/>
      <c r="N270" s="448"/>
      <c r="O270" s="448"/>
    </row>
    <row r="271" spans="1:15" ht="21" x14ac:dyDescent="0.35">
      <c r="B271" s="54" t="s">
        <v>30</v>
      </c>
      <c r="C271" s="189">
        <f>'Wniosek o dotację'!C517:G517</f>
        <v>0</v>
      </c>
      <c r="D271" s="190"/>
      <c r="E271" s="190"/>
      <c r="F271" s="190"/>
      <c r="G271" s="191"/>
      <c r="H271" s="67"/>
      <c r="I271" s="159"/>
      <c r="J271" s="268"/>
      <c r="K271" s="268"/>
      <c r="L271" s="438"/>
      <c r="M271" s="439"/>
      <c r="N271" s="448"/>
      <c r="O271" s="448"/>
    </row>
    <row r="272" spans="1:15" ht="21" x14ac:dyDescent="0.35">
      <c r="B272" s="54" t="s">
        <v>31</v>
      </c>
      <c r="C272" s="189">
        <f>'Wniosek o dotację'!C518:G518</f>
        <v>0</v>
      </c>
      <c r="D272" s="190"/>
      <c r="E272" s="190"/>
      <c r="F272" s="190"/>
      <c r="G272" s="191"/>
      <c r="H272" s="67"/>
      <c r="I272" s="159"/>
      <c r="J272" s="268"/>
      <c r="K272" s="268"/>
      <c r="L272" s="438"/>
      <c r="M272" s="439"/>
      <c r="N272" s="448"/>
      <c r="O272" s="448"/>
    </row>
    <row r="273" spans="1:15" ht="21" x14ac:dyDescent="0.25">
      <c r="M273" s="81"/>
      <c r="N273" s="487"/>
      <c r="O273" s="487"/>
    </row>
    <row r="275" spans="1:15" ht="18.75" x14ac:dyDescent="0.3">
      <c r="B275" s="203" t="s">
        <v>183</v>
      </c>
      <c r="C275" s="204"/>
    </row>
    <row r="276" spans="1:15" ht="21" x14ac:dyDescent="0.35">
      <c r="B276" s="205" t="s">
        <v>263</v>
      </c>
      <c r="C276" s="205"/>
      <c r="D276" s="205"/>
      <c r="E276" s="205"/>
      <c r="F276" s="205"/>
      <c r="G276" s="205"/>
    </row>
    <row r="277" spans="1:15" ht="52.5" customHeight="1" x14ac:dyDescent="0.25">
      <c r="B277" s="45" t="s">
        <v>13</v>
      </c>
      <c r="C277" s="454" t="s">
        <v>53</v>
      </c>
      <c r="D277" s="454"/>
      <c r="E277" s="454"/>
      <c r="F277" s="454"/>
      <c r="G277" s="454"/>
      <c r="H277" s="151" t="s">
        <v>210</v>
      </c>
      <c r="I277" s="158" t="s">
        <v>209</v>
      </c>
      <c r="J277" s="449" t="s">
        <v>212</v>
      </c>
      <c r="K277" s="449"/>
      <c r="L277" s="443" t="s">
        <v>288</v>
      </c>
      <c r="M277" s="444"/>
      <c r="N277" s="449" t="s">
        <v>213</v>
      </c>
      <c r="O277" s="449"/>
    </row>
    <row r="278" spans="1:15" ht="21" x14ac:dyDescent="0.35">
      <c r="B278" s="54" t="s">
        <v>5</v>
      </c>
      <c r="C278" s="189">
        <f>'Wniosek o dotację'!C524:G524</f>
        <v>0</v>
      </c>
      <c r="D278" s="190"/>
      <c r="E278" s="190"/>
      <c r="F278" s="190"/>
      <c r="G278" s="191"/>
      <c r="H278" s="67"/>
      <c r="I278" s="159"/>
      <c r="J278" s="268"/>
      <c r="K278" s="268"/>
      <c r="L278" s="438"/>
      <c r="M278" s="439"/>
      <c r="N278" s="448"/>
      <c r="O278" s="448"/>
    </row>
    <row r="279" spans="1:15" ht="21" x14ac:dyDescent="0.35">
      <c r="B279" s="54" t="s">
        <v>6</v>
      </c>
      <c r="C279" s="189">
        <f>'Wniosek o dotację'!C525:G525</f>
        <v>0</v>
      </c>
      <c r="D279" s="190"/>
      <c r="E279" s="190"/>
      <c r="F279" s="190"/>
      <c r="G279" s="191"/>
      <c r="H279" s="67"/>
      <c r="I279" s="159"/>
      <c r="J279" s="268"/>
      <c r="K279" s="268"/>
      <c r="L279" s="438"/>
      <c r="M279" s="439"/>
      <c r="N279" s="448"/>
      <c r="O279" s="448"/>
    </row>
    <row r="280" spans="1:15" ht="21" x14ac:dyDescent="0.35">
      <c r="B280" s="54" t="s">
        <v>9</v>
      </c>
      <c r="C280" s="189">
        <f>'Wniosek o dotację'!C526:G526</f>
        <v>0</v>
      </c>
      <c r="D280" s="190"/>
      <c r="E280" s="190"/>
      <c r="F280" s="190"/>
      <c r="G280" s="191"/>
      <c r="H280" s="67"/>
      <c r="I280" s="159"/>
      <c r="J280" s="268"/>
      <c r="K280" s="268"/>
      <c r="L280" s="438"/>
      <c r="M280" s="439"/>
      <c r="N280" s="448"/>
      <c r="O280" s="448"/>
    </row>
    <row r="281" spans="1:15" ht="21" x14ac:dyDescent="0.35">
      <c r="B281" s="54" t="s">
        <v>10</v>
      </c>
      <c r="C281" s="189">
        <f>'Wniosek o dotację'!C527:G527</f>
        <v>0</v>
      </c>
      <c r="D281" s="190"/>
      <c r="E281" s="190"/>
      <c r="F281" s="190"/>
      <c r="G281" s="191"/>
      <c r="H281" s="67"/>
      <c r="I281" s="159"/>
      <c r="J281" s="268"/>
      <c r="K281" s="268"/>
      <c r="L281" s="438"/>
      <c r="M281" s="439"/>
      <c r="N281" s="448"/>
      <c r="O281" s="448"/>
    </row>
    <row r="282" spans="1:15" ht="21.75" thickBot="1" x14ac:dyDescent="0.4">
      <c r="A282" s="40"/>
      <c r="B282" s="68" t="s">
        <v>11</v>
      </c>
      <c r="C282" s="189">
        <f>'Wniosek o dotację'!C528:G528</f>
        <v>0</v>
      </c>
      <c r="D282" s="190"/>
      <c r="E282" s="190"/>
      <c r="F282" s="190"/>
      <c r="G282" s="191"/>
      <c r="H282" s="67"/>
      <c r="I282" s="159"/>
      <c r="J282" s="268"/>
      <c r="K282" s="268"/>
      <c r="L282" s="438"/>
      <c r="M282" s="439"/>
      <c r="N282" s="448"/>
      <c r="O282" s="448"/>
    </row>
    <row r="283" spans="1:15" ht="21.75" thickTop="1" x14ac:dyDescent="0.35">
      <c r="B283" s="69" t="s">
        <v>23</v>
      </c>
      <c r="C283" s="189">
        <f>'Wniosek o dotację'!C529:G529</f>
        <v>0</v>
      </c>
      <c r="D283" s="190"/>
      <c r="E283" s="190"/>
      <c r="F283" s="190"/>
      <c r="G283" s="191"/>
      <c r="H283" s="67"/>
      <c r="I283" s="159"/>
      <c r="J283" s="268"/>
      <c r="K283" s="268"/>
      <c r="L283" s="438"/>
      <c r="M283" s="439"/>
      <c r="N283" s="448"/>
      <c r="O283" s="448"/>
    </row>
    <row r="284" spans="1:15" ht="21" x14ac:dyDescent="0.35">
      <c r="B284" s="54" t="s">
        <v>25</v>
      </c>
      <c r="C284" s="189">
        <f>'Wniosek o dotację'!C530:G530</f>
        <v>0</v>
      </c>
      <c r="D284" s="190"/>
      <c r="E284" s="190"/>
      <c r="F284" s="190"/>
      <c r="G284" s="191"/>
      <c r="H284" s="67"/>
      <c r="I284" s="159"/>
      <c r="J284" s="268"/>
      <c r="K284" s="268"/>
      <c r="L284" s="438"/>
      <c r="M284" s="439"/>
      <c r="N284" s="448"/>
      <c r="O284" s="448"/>
    </row>
    <row r="285" spans="1:15" ht="21" x14ac:dyDescent="0.35">
      <c r="B285" s="54" t="s">
        <v>29</v>
      </c>
      <c r="C285" s="189">
        <f>'Wniosek o dotację'!C531:G531</f>
        <v>0</v>
      </c>
      <c r="D285" s="190"/>
      <c r="E285" s="190"/>
      <c r="F285" s="190"/>
      <c r="G285" s="191"/>
      <c r="H285" s="67"/>
      <c r="I285" s="159"/>
      <c r="J285" s="268"/>
      <c r="K285" s="268"/>
      <c r="L285" s="438"/>
      <c r="M285" s="439"/>
      <c r="N285" s="448"/>
      <c r="O285" s="448"/>
    </row>
    <row r="286" spans="1:15" ht="21" x14ac:dyDescent="0.35">
      <c r="B286" s="54" t="s">
        <v>30</v>
      </c>
      <c r="C286" s="189">
        <f>'Wniosek o dotację'!C532:G532</f>
        <v>0</v>
      </c>
      <c r="D286" s="190"/>
      <c r="E286" s="190"/>
      <c r="F286" s="190"/>
      <c r="G286" s="191"/>
      <c r="H286" s="67"/>
      <c r="I286" s="159"/>
      <c r="J286" s="268"/>
      <c r="K286" s="268"/>
      <c r="L286" s="438"/>
      <c r="M286" s="439"/>
      <c r="N286" s="448"/>
      <c r="O286" s="448"/>
    </row>
    <row r="287" spans="1:15" ht="21" x14ac:dyDescent="0.35">
      <c r="B287" s="54" t="s">
        <v>31</v>
      </c>
      <c r="C287" s="189">
        <f>'Wniosek o dotację'!C533:G533</f>
        <v>0</v>
      </c>
      <c r="D287" s="190"/>
      <c r="E287" s="190"/>
      <c r="F287" s="190"/>
      <c r="G287" s="191"/>
      <c r="H287" s="67"/>
      <c r="I287" s="159"/>
      <c r="J287" s="268"/>
      <c r="K287" s="268"/>
      <c r="L287" s="438"/>
      <c r="M287" s="439"/>
      <c r="N287" s="448"/>
      <c r="O287" s="448"/>
    </row>
    <row r="288" spans="1:15" ht="21" x14ac:dyDescent="0.25">
      <c r="M288" s="81"/>
      <c r="N288" s="487"/>
      <c r="O288" s="487"/>
    </row>
    <row r="290" spans="1:15" ht="18.75" x14ac:dyDescent="0.3">
      <c r="B290" s="203" t="s">
        <v>184</v>
      </c>
      <c r="C290" s="204"/>
    </row>
    <row r="291" spans="1:15" ht="21" x14ac:dyDescent="0.35">
      <c r="B291" s="488" t="s">
        <v>268</v>
      </c>
      <c r="C291" s="489"/>
      <c r="D291" s="489"/>
      <c r="E291" s="489"/>
      <c r="F291" s="489"/>
      <c r="G291" s="490"/>
    </row>
    <row r="292" spans="1:15" ht="54" customHeight="1" x14ac:dyDescent="0.25">
      <c r="B292" s="45" t="s">
        <v>13</v>
      </c>
      <c r="C292" s="454" t="s">
        <v>53</v>
      </c>
      <c r="D292" s="454"/>
      <c r="E292" s="454"/>
      <c r="F292" s="454"/>
      <c r="G292" s="454"/>
      <c r="H292" s="151" t="s">
        <v>210</v>
      </c>
      <c r="I292" s="158" t="s">
        <v>209</v>
      </c>
      <c r="J292" s="449" t="s">
        <v>212</v>
      </c>
      <c r="K292" s="449"/>
      <c r="L292" s="443" t="s">
        <v>288</v>
      </c>
      <c r="M292" s="444"/>
      <c r="N292" s="449" t="s">
        <v>213</v>
      </c>
      <c r="O292" s="449"/>
    </row>
    <row r="293" spans="1:15" ht="21" x14ac:dyDescent="0.35">
      <c r="B293" s="54" t="s">
        <v>5</v>
      </c>
      <c r="C293" s="189">
        <f>'Wniosek o dotację'!C539:G539</f>
        <v>0</v>
      </c>
      <c r="D293" s="190"/>
      <c r="E293" s="190"/>
      <c r="F293" s="190"/>
      <c r="G293" s="191"/>
      <c r="H293" s="67"/>
      <c r="I293" s="159"/>
      <c r="J293" s="268"/>
      <c r="K293" s="268"/>
      <c r="L293" s="438"/>
      <c r="M293" s="439"/>
      <c r="N293" s="448"/>
      <c r="O293" s="448"/>
    </row>
    <row r="294" spans="1:15" ht="21" x14ac:dyDescent="0.35">
      <c r="B294" s="54" t="s">
        <v>6</v>
      </c>
      <c r="C294" s="189">
        <f>'Wniosek o dotację'!C540:G540</f>
        <v>0</v>
      </c>
      <c r="D294" s="190"/>
      <c r="E294" s="190"/>
      <c r="F294" s="190"/>
      <c r="G294" s="191"/>
      <c r="H294" s="67"/>
      <c r="I294" s="159"/>
      <c r="J294" s="268"/>
      <c r="K294" s="268"/>
      <c r="L294" s="438"/>
      <c r="M294" s="439"/>
      <c r="N294" s="448"/>
      <c r="O294" s="448"/>
    </row>
    <row r="295" spans="1:15" ht="21" x14ac:dyDescent="0.35">
      <c r="B295" s="54" t="s">
        <v>9</v>
      </c>
      <c r="C295" s="189">
        <f>'Wniosek o dotację'!C541:G541</f>
        <v>0</v>
      </c>
      <c r="D295" s="190"/>
      <c r="E295" s="190"/>
      <c r="F295" s="190"/>
      <c r="G295" s="191"/>
      <c r="H295" s="67"/>
      <c r="I295" s="159"/>
      <c r="J295" s="268"/>
      <c r="K295" s="268"/>
      <c r="L295" s="438"/>
      <c r="M295" s="439"/>
      <c r="N295" s="448"/>
      <c r="O295" s="448"/>
    </row>
    <row r="296" spans="1:15" ht="21" x14ac:dyDescent="0.35">
      <c r="B296" s="54" t="s">
        <v>10</v>
      </c>
      <c r="C296" s="189">
        <f>'Wniosek o dotację'!C542:G542</f>
        <v>0</v>
      </c>
      <c r="D296" s="190"/>
      <c r="E296" s="190"/>
      <c r="F296" s="190"/>
      <c r="G296" s="191"/>
      <c r="H296" s="67"/>
      <c r="I296" s="159"/>
      <c r="J296" s="268"/>
      <c r="K296" s="268"/>
      <c r="L296" s="438"/>
      <c r="M296" s="439"/>
      <c r="N296" s="448"/>
      <c r="O296" s="448"/>
    </row>
    <row r="297" spans="1:15" ht="21.75" thickBot="1" x14ac:dyDescent="0.4">
      <c r="A297" s="40"/>
      <c r="B297" s="68" t="s">
        <v>11</v>
      </c>
      <c r="C297" s="189">
        <f>'Wniosek o dotację'!C543:G543</f>
        <v>0</v>
      </c>
      <c r="D297" s="190"/>
      <c r="E297" s="190"/>
      <c r="F297" s="190"/>
      <c r="G297" s="191"/>
      <c r="H297" s="67"/>
      <c r="I297" s="159"/>
      <c r="J297" s="268"/>
      <c r="K297" s="268"/>
      <c r="L297" s="438"/>
      <c r="M297" s="439"/>
      <c r="N297" s="448"/>
      <c r="O297" s="448"/>
    </row>
    <row r="298" spans="1:15" ht="21.75" thickTop="1" x14ac:dyDescent="0.35">
      <c r="B298" s="69" t="s">
        <v>23</v>
      </c>
      <c r="C298" s="189">
        <f>'Wniosek o dotację'!C544:G544</f>
        <v>0</v>
      </c>
      <c r="D298" s="190"/>
      <c r="E298" s="190"/>
      <c r="F298" s="190"/>
      <c r="G298" s="191"/>
      <c r="H298" s="67"/>
      <c r="I298" s="159"/>
      <c r="J298" s="268"/>
      <c r="K298" s="268"/>
      <c r="L298" s="438"/>
      <c r="M298" s="439"/>
      <c r="N298" s="448"/>
      <c r="O298" s="448"/>
    </row>
    <row r="299" spans="1:15" ht="21" x14ac:dyDescent="0.35">
      <c r="B299" s="54" t="s">
        <v>25</v>
      </c>
      <c r="C299" s="189">
        <f>'Wniosek o dotację'!C545:G545</f>
        <v>0</v>
      </c>
      <c r="D299" s="190"/>
      <c r="E299" s="190"/>
      <c r="F299" s="190"/>
      <c r="G299" s="191"/>
      <c r="H299" s="67"/>
      <c r="I299" s="159"/>
      <c r="J299" s="268"/>
      <c r="K299" s="268"/>
      <c r="L299" s="438"/>
      <c r="M299" s="439"/>
      <c r="N299" s="448"/>
      <c r="O299" s="448"/>
    </row>
    <row r="300" spans="1:15" ht="21" x14ac:dyDescent="0.35">
      <c r="B300" s="54" t="s">
        <v>29</v>
      </c>
      <c r="C300" s="189">
        <f>'Wniosek o dotację'!C546:G546</f>
        <v>0</v>
      </c>
      <c r="D300" s="190"/>
      <c r="E300" s="190"/>
      <c r="F300" s="190"/>
      <c r="G300" s="191"/>
      <c r="H300" s="67"/>
      <c r="I300" s="159"/>
      <c r="J300" s="268"/>
      <c r="K300" s="268"/>
      <c r="L300" s="438"/>
      <c r="M300" s="439"/>
      <c r="N300" s="448"/>
      <c r="O300" s="448"/>
    </row>
    <row r="301" spans="1:15" ht="21" x14ac:dyDescent="0.35">
      <c r="B301" s="54" t="s">
        <v>30</v>
      </c>
      <c r="C301" s="189">
        <f>'Wniosek o dotację'!C547:G547</f>
        <v>0</v>
      </c>
      <c r="D301" s="190"/>
      <c r="E301" s="190"/>
      <c r="F301" s="190"/>
      <c r="G301" s="191"/>
      <c r="H301" s="67"/>
      <c r="I301" s="159"/>
      <c r="J301" s="268"/>
      <c r="K301" s="268"/>
      <c r="L301" s="438"/>
      <c r="M301" s="439"/>
      <c r="N301" s="448"/>
      <c r="O301" s="448"/>
    </row>
    <row r="302" spans="1:15" ht="21" x14ac:dyDescent="0.35">
      <c r="B302" s="54" t="s">
        <v>31</v>
      </c>
      <c r="C302" s="189">
        <f>'Wniosek o dotację'!C548:G548</f>
        <v>0</v>
      </c>
      <c r="D302" s="190"/>
      <c r="E302" s="190"/>
      <c r="F302" s="190"/>
      <c r="G302" s="191"/>
      <c r="H302" s="67"/>
      <c r="I302" s="159"/>
      <c r="J302" s="268"/>
      <c r="K302" s="268"/>
      <c r="L302" s="438"/>
      <c r="M302" s="439"/>
      <c r="N302" s="448"/>
      <c r="O302" s="448"/>
    </row>
    <row r="303" spans="1:15" ht="21" x14ac:dyDescent="0.25">
      <c r="M303" s="81"/>
      <c r="N303" s="487"/>
      <c r="O303" s="487"/>
    </row>
    <row r="305" spans="1:15" ht="18.75" x14ac:dyDescent="0.3">
      <c r="B305" s="203" t="s">
        <v>185</v>
      </c>
      <c r="C305" s="204"/>
    </row>
    <row r="306" spans="1:15" ht="21" x14ac:dyDescent="0.35">
      <c r="B306" s="205" t="s">
        <v>273</v>
      </c>
      <c r="C306" s="205"/>
      <c r="D306" s="205"/>
      <c r="E306" s="205"/>
      <c r="F306" s="205"/>
      <c r="G306" s="205"/>
    </row>
    <row r="307" spans="1:15" ht="54" customHeight="1" x14ac:dyDescent="0.25">
      <c r="B307" s="45" t="s">
        <v>13</v>
      </c>
      <c r="C307" s="454" t="s">
        <v>53</v>
      </c>
      <c r="D307" s="454"/>
      <c r="E307" s="454"/>
      <c r="F307" s="454"/>
      <c r="G307" s="454"/>
      <c r="H307" s="151" t="s">
        <v>210</v>
      </c>
      <c r="I307" s="158" t="s">
        <v>209</v>
      </c>
      <c r="J307" s="449" t="s">
        <v>212</v>
      </c>
      <c r="K307" s="449"/>
      <c r="L307" s="443" t="s">
        <v>288</v>
      </c>
      <c r="M307" s="444"/>
      <c r="N307" s="449" t="s">
        <v>213</v>
      </c>
      <c r="O307" s="449"/>
    </row>
    <row r="308" spans="1:15" ht="21" x14ac:dyDescent="0.35">
      <c r="B308" s="54" t="s">
        <v>5</v>
      </c>
      <c r="C308" s="189">
        <f>'Wniosek o dotację'!C554:G554</f>
        <v>0</v>
      </c>
      <c r="D308" s="190"/>
      <c r="E308" s="190"/>
      <c r="F308" s="190"/>
      <c r="G308" s="191"/>
      <c r="H308" s="67"/>
      <c r="I308" s="159"/>
      <c r="J308" s="268"/>
      <c r="K308" s="268"/>
      <c r="L308" s="438"/>
      <c r="M308" s="439"/>
      <c r="N308" s="448"/>
      <c r="O308" s="448"/>
    </row>
    <row r="309" spans="1:15" ht="21" x14ac:dyDescent="0.35">
      <c r="B309" s="54" t="s">
        <v>6</v>
      </c>
      <c r="C309" s="189">
        <f>'Wniosek o dotację'!C555:G555</f>
        <v>0</v>
      </c>
      <c r="D309" s="190"/>
      <c r="E309" s="190"/>
      <c r="F309" s="190"/>
      <c r="G309" s="191"/>
      <c r="H309" s="67"/>
      <c r="I309" s="159"/>
      <c r="J309" s="268"/>
      <c r="K309" s="268"/>
      <c r="L309" s="438"/>
      <c r="M309" s="439"/>
      <c r="N309" s="448"/>
      <c r="O309" s="448"/>
    </row>
    <row r="310" spans="1:15" ht="21" x14ac:dyDescent="0.35">
      <c r="B310" s="54" t="s">
        <v>9</v>
      </c>
      <c r="C310" s="189">
        <f>'Wniosek o dotację'!C556:G556</f>
        <v>0</v>
      </c>
      <c r="D310" s="190"/>
      <c r="E310" s="190"/>
      <c r="F310" s="190"/>
      <c r="G310" s="191"/>
      <c r="H310" s="67"/>
      <c r="I310" s="159"/>
      <c r="J310" s="268"/>
      <c r="K310" s="268"/>
      <c r="L310" s="438"/>
      <c r="M310" s="439"/>
      <c r="N310" s="448"/>
      <c r="O310" s="448"/>
    </row>
    <row r="311" spans="1:15" ht="21" x14ac:dyDescent="0.35">
      <c r="B311" s="54" t="s">
        <v>10</v>
      </c>
      <c r="C311" s="189">
        <f>'Wniosek o dotację'!C557:G557</f>
        <v>0</v>
      </c>
      <c r="D311" s="190"/>
      <c r="E311" s="190"/>
      <c r="F311" s="190"/>
      <c r="G311" s="191"/>
      <c r="H311" s="67"/>
      <c r="I311" s="159"/>
      <c r="J311" s="268"/>
      <c r="K311" s="268"/>
      <c r="L311" s="438"/>
      <c r="M311" s="439"/>
      <c r="N311" s="448"/>
      <c r="O311" s="448"/>
    </row>
    <row r="312" spans="1:15" ht="21.75" thickBot="1" x14ac:dyDescent="0.4">
      <c r="A312" s="40"/>
      <c r="B312" s="68" t="s">
        <v>11</v>
      </c>
      <c r="C312" s="189">
        <f>'Wniosek o dotację'!C558:G558</f>
        <v>0</v>
      </c>
      <c r="D312" s="190"/>
      <c r="E312" s="190"/>
      <c r="F312" s="190"/>
      <c r="G312" s="191"/>
      <c r="H312" s="67"/>
      <c r="I312" s="159"/>
      <c r="J312" s="268"/>
      <c r="K312" s="268"/>
      <c r="L312" s="438"/>
      <c r="M312" s="439"/>
      <c r="N312" s="448"/>
      <c r="O312" s="448"/>
    </row>
    <row r="313" spans="1:15" ht="21.75" thickTop="1" x14ac:dyDescent="0.35">
      <c r="B313" s="69" t="s">
        <v>23</v>
      </c>
      <c r="C313" s="189">
        <f>'Wniosek o dotację'!C559:G559</f>
        <v>0</v>
      </c>
      <c r="D313" s="190"/>
      <c r="E313" s="190"/>
      <c r="F313" s="190"/>
      <c r="G313" s="191"/>
      <c r="H313" s="67"/>
      <c r="I313" s="159"/>
      <c r="J313" s="268"/>
      <c r="K313" s="268"/>
      <c r="L313" s="438"/>
      <c r="M313" s="439"/>
      <c r="N313" s="448"/>
      <c r="O313" s="448"/>
    </row>
    <row r="314" spans="1:15" ht="21" x14ac:dyDescent="0.35">
      <c r="B314" s="54" t="s">
        <v>25</v>
      </c>
      <c r="C314" s="189">
        <f>'Wniosek o dotację'!C560:G560</f>
        <v>0</v>
      </c>
      <c r="D314" s="190"/>
      <c r="E314" s="190"/>
      <c r="F314" s="190"/>
      <c r="G314" s="191"/>
      <c r="H314" s="67"/>
      <c r="I314" s="159"/>
      <c r="J314" s="268"/>
      <c r="K314" s="268"/>
      <c r="L314" s="438"/>
      <c r="M314" s="439"/>
      <c r="N314" s="448"/>
      <c r="O314" s="448"/>
    </row>
    <row r="315" spans="1:15" ht="21" x14ac:dyDescent="0.35">
      <c r="B315" s="54" t="s">
        <v>29</v>
      </c>
      <c r="C315" s="189">
        <f>'Wniosek o dotację'!C561:G561</f>
        <v>0</v>
      </c>
      <c r="D315" s="190"/>
      <c r="E315" s="190"/>
      <c r="F315" s="190"/>
      <c r="G315" s="191"/>
      <c r="H315" s="67"/>
      <c r="I315" s="159"/>
      <c r="J315" s="268"/>
      <c r="K315" s="268"/>
      <c r="L315" s="438"/>
      <c r="M315" s="439"/>
      <c r="N315" s="448"/>
      <c r="O315" s="448"/>
    </row>
    <row r="316" spans="1:15" ht="21" x14ac:dyDescent="0.35">
      <c r="B316" s="54" t="s">
        <v>30</v>
      </c>
      <c r="C316" s="189">
        <f>'Wniosek o dotację'!C562:G562</f>
        <v>0</v>
      </c>
      <c r="D316" s="190"/>
      <c r="E316" s="190"/>
      <c r="F316" s="190"/>
      <c r="G316" s="191"/>
      <c r="H316" s="67"/>
      <c r="I316" s="159"/>
      <c r="J316" s="268"/>
      <c r="K316" s="268"/>
      <c r="L316" s="438"/>
      <c r="M316" s="439"/>
      <c r="N316" s="448"/>
      <c r="O316" s="448"/>
    </row>
    <row r="317" spans="1:15" ht="21" x14ac:dyDescent="0.35">
      <c r="B317" s="54" t="s">
        <v>31</v>
      </c>
      <c r="C317" s="189">
        <f>'Wniosek o dotację'!C563:G563</f>
        <v>0</v>
      </c>
      <c r="D317" s="190"/>
      <c r="E317" s="190"/>
      <c r="F317" s="190"/>
      <c r="G317" s="191"/>
      <c r="H317" s="67"/>
      <c r="I317" s="159"/>
      <c r="J317" s="268"/>
      <c r="K317" s="268"/>
      <c r="L317" s="438"/>
      <c r="M317" s="439"/>
      <c r="N317" s="448"/>
      <c r="O317" s="448"/>
    </row>
    <row r="318" spans="1:15" ht="21" x14ac:dyDescent="0.25">
      <c r="M318" s="81"/>
      <c r="N318" s="487"/>
      <c r="O318" s="487"/>
    </row>
    <row r="320" spans="1:15" ht="18.75" x14ac:dyDescent="0.3">
      <c r="B320" s="203" t="s">
        <v>186</v>
      </c>
      <c r="C320" s="204"/>
    </row>
    <row r="321" spans="1:15" ht="21" x14ac:dyDescent="0.35">
      <c r="B321" s="488" t="s">
        <v>274</v>
      </c>
      <c r="C321" s="489"/>
      <c r="D321" s="489"/>
      <c r="E321" s="489"/>
      <c r="F321" s="489"/>
      <c r="G321" s="490"/>
    </row>
    <row r="322" spans="1:15" ht="52.5" customHeight="1" x14ac:dyDescent="0.25">
      <c r="B322" s="45" t="s">
        <v>13</v>
      </c>
      <c r="C322" s="454" t="s">
        <v>53</v>
      </c>
      <c r="D322" s="454"/>
      <c r="E322" s="454"/>
      <c r="F322" s="454"/>
      <c r="G322" s="454"/>
      <c r="H322" s="151" t="s">
        <v>210</v>
      </c>
      <c r="I322" s="158" t="s">
        <v>209</v>
      </c>
      <c r="J322" s="449" t="s">
        <v>212</v>
      </c>
      <c r="K322" s="449"/>
      <c r="L322" s="443" t="s">
        <v>288</v>
      </c>
      <c r="M322" s="444"/>
      <c r="N322" s="449" t="s">
        <v>213</v>
      </c>
      <c r="O322" s="449"/>
    </row>
    <row r="323" spans="1:15" ht="21" x14ac:dyDescent="0.35">
      <c r="B323" s="54" t="s">
        <v>5</v>
      </c>
      <c r="C323" s="189">
        <f>'Wniosek o dotację'!C569:G569</f>
        <v>0</v>
      </c>
      <c r="D323" s="190"/>
      <c r="E323" s="190"/>
      <c r="F323" s="190"/>
      <c r="G323" s="191"/>
      <c r="H323" s="67"/>
      <c r="I323" s="159"/>
      <c r="J323" s="268"/>
      <c r="K323" s="268"/>
      <c r="L323" s="438"/>
      <c r="M323" s="439"/>
      <c r="N323" s="448"/>
      <c r="O323" s="448"/>
    </row>
    <row r="324" spans="1:15" ht="21" x14ac:dyDescent="0.35">
      <c r="B324" s="54" t="s">
        <v>6</v>
      </c>
      <c r="C324" s="189">
        <f>'Wniosek o dotację'!C570:G570</f>
        <v>0</v>
      </c>
      <c r="D324" s="190"/>
      <c r="E324" s="190"/>
      <c r="F324" s="190"/>
      <c r="G324" s="191"/>
      <c r="H324" s="67"/>
      <c r="I324" s="159"/>
      <c r="J324" s="268"/>
      <c r="K324" s="268"/>
      <c r="L324" s="438"/>
      <c r="M324" s="439"/>
      <c r="N324" s="448"/>
      <c r="O324" s="448"/>
    </row>
    <row r="325" spans="1:15" ht="21" x14ac:dyDescent="0.35">
      <c r="B325" s="54" t="s">
        <v>9</v>
      </c>
      <c r="C325" s="189">
        <f>'Wniosek o dotację'!C571:G571</f>
        <v>0</v>
      </c>
      <c r="D325" s="190"/>
      <c r="E325" s="190"/>
      <c r="F325" s="190"/>
      <c r="G325" s="191"/>
      <c r="H325" s="67"/>
      <c r="I325" s="159"/>
      <c r="J325" s="268"/>
      <c r="K325" s="268"/>
      <c r="L325" s="438"/>
      <c r="M325" s="439"/>
      <c r="N325" s="448"/>
      <c r="O325" s="448"/>
    </row>
    <row r="326" spans="1:15" ht="21" x14ac:dyDescent="0.35">
      <c r="B326" s="54" t="s">
        <v>10</v>
      </c>
      <c r="C326" s="189">
        <f>'Wniosek o dotację'!C572:G572</f>
        <v>0</v>
      </c>
      <c r="D326" s="190"/>
      <c r="E326" s="190"/>
      <c r="F326" s="190"/>
      <c r="G326" s="191"/>
      <c r="H326" s="67"/>
      <c r="I326" s="159"/>
      <c r="J326" s="268"/>
      <c r="K326" s="268"/>
      <c r="L326" s="438"/>
      <c r="M326" s="439"/>
      <c r="N326" s="448"/>
      <c r="O326" s="448"/>
    </row>
    <row r="327" spans="1:15" ht="21.75" thickBot="1" x14ac:dyDescent="0.4">
      <c r="A327" s="40"/>
      <c r="B327" s="68" t="s">
        <v>11</v>
      </c>
      <c r="C327" s="189">
        <f>'Wniosek o dotację'!C573:G573</f>
        <v>0</v>
      </c>
      <c r="D327" s="190"/>
      <c r="E327" s="190"/>
      <c r="F327" s="190"/>
      <c r="G327" s="191"/>
      <c r="H327" s="67"/>
      <c r="I327" s="159"/>
      <c r="J327" s="268"/>
      <c r="K327" s="268"/>
      <c r="L327" s="438"/>
      <c r="M327" s="439"/>
      <c r="N327" s="448"/>
      <c r="O327" s="448"/>
    </row>
    <row r="328" spans="1:15" ht="21.75" thickTop="1" x14ac:dyDescent="0.35">
      <c r="B328" s="69" t="s">
        <v>23</v>
      </c>
      <c r="C328" s="189">
        <f>'Wniosek o dotację'!C574:G574</f>
        <v>0</v>
      </c>
      <c r="D328" s="190"/>
      <c r="E328" s="190"/>
      <c r="F328" s="190"/>
      <c r="G328" s="191"/>
      <c r="H328" s="67"/>
      <c r="I328" s="159"/>
      <c r="J328" s="268"/>
      <c r="K328" s="268"/>
      <c r="L328" s="438"/>
      <c r="M328" s="439"/>
      <c r="N328" s="448"/>
      <c r="O328" s="448"/>
    </row>
    <row r="329" spans="1:15" ht="21" x14ac:dyDescent="0.35">
      <c r="B329" s="54" t="s">
        <v>25</v>
      </c>
      <c r="C329" s="189">
        <f>'Wniosek o dotację'!C575:G575</f>
        <v>0</v>
      </c>
      <c r="D329" s="190"/>
      <c r="E329" s="190"/>
      <c r="F329" s="190"/>
      <c r="G329" s="191"/>
      <c r="H329" s="67"/>
      <c r="I329" s="159"/>
      <c r="J329" s="268"/>
      <c r="K329" s="268"/>
      <c r="L329" s="438"/>
      <c r="M329" s="439"/>
      <c r="N329" s="448"/>
      <c r="O329" s="448"/>
    </row>
    <row r="330" spans="1:15" ht="21" x14ac:dyDescent="0.35">
      <c r="B330" s="54" t="s">
        <v>29</v>
      </c>
      <c r="C330" s="189">
        <f>'Wniosek o dotację'!C576:G576</f>
        <v>0</v>
      </c>
      <c r="D330" s="190"/>
      <c r="E330" s="190"/>
      <c r="F330" s="190"/>
      <c r="G330" s="191"/>
      <c r="H330" s="67"/>
      <c r="I330" s="159"/>
      <c r="J330" s="268"/>
      <c r="K330" s="268"/>
      <c r="L330" s="438"/>
      <c r="M330" s="439"/>
      <c r="N330" s="448"/>
      <c r="O330" s="448"/>
    </row>
    <row r="331" spans="1:15" ht="21" x14ac:dyDescent="0.35">
      <c r="B331" s="54" t="s">
        <v>30</v>
      </c>
      <c r="C331" s="189">
        <f>'Wniosek o dotację'!C577:G577</f>
        <v>0</v>
      </c>
      <c r="D331" s="190"/>
      <c r="E331" s="190"/>
      <c r="F331" s="190"/>
      <c r="G331" s="191"/>
      <c r="H331" s="67"/>
      <c r="I331" s="159"/>
      <c r="J331" s="268"/>
      <c r="K331" s="268"/>
      <c r="L331" s="438"/>
      <c r="M331" s="439"/>
      <c r="N331" s="448"/>
      <c r="O331" s="448"/>
    </row>
    <row r="332" spans="1:15" ht="21" x14ac:dyDescent="0.35">
      <c r="B332" s="54" t="s">
        <v>31</v>
      </c>
      <c r="C332" s="189">
        <f>'Wniosek o dotację'!C578:G578</f>
        <v>0</v>
      </c>
      <c r="D332" s="190"/>
      <c r="E332" s="190"/>
      <c r="F332" s="190"/>
      <c r="G332" s="191"/>
      <c r="H332" s="67"/>
      <c r="I332" s="159"/>
      <c r="J332" s="268"/>
      <c r="K332" s="268"/>
      <c r="L332" s="438"/>
      <c r="M332" s="439"/>
      <c r="N332" s="448"/>
      <c r="O332" s="448"/>
    </row>
    <row r="333" spans="1:15" ht="21" x14ac:dyDescent="0.25">
      <c r="M333" s="81"/>
      <c r="N333" s="487"/>
      <c r="O333" s="487"/>
    </row>
    <row r="335" spans="1:15" ht="15.75" thickBot="1" x14ac:dyDescent="0.3"/>
    <row r="336" spans="1:15" x14ac:dyDescent="0.25">
      <c r="C336" s="300" t="s">
        <v>55</v>
      </c>
      <c r="D336" s="301"/>
      <c r="E336" s="301"/>
      <c r="F336" s="302"/>
    </row>
    <row r="337" spans="2:17" ht="15.75" thickBot="1" x14ac:dyDescent="0.3">
      <c r="C337" s="303"/>
      <c r="D337" s="304"/>
      <c r="E337" s="304"/>
      <c r="F337" s="305"/>
    </row>
    <row r="340" spans="2:17" ht="19.5" thickBot="1" x14ac:dyDescent="0.35">
      <c r="B340" s="230" t="s">
        <v>76</v>
      </c>
      <c r="C340" s="230"/>
    </row>
    <row r="341" spans="2:17" x14ac:dyDescent="0.25">
      <c r="B341" s="256" t="s">
        <v>60</v>
      </c>
      <c r="C341" s="257"/>
      <c r="D341" s="258"/>
      <c r="E341" s="258"/>
      <c r="F341" s="258"/>
      <c r="G341" s="259"/>
    </row>
    <row r="342" spans="2:17" x14ac:dyDescent="0.25">
      <c r="B342" s="256"/>
      <c r="C342" s="257"/>
      <c r="D342" s="257"/>
      <c r="E342" s="257"/>
      <c r="F342" s="257"/>
      <c r="G342" s="260"/>
    </row>
    <row r="343" spans="2:17" ht="15" customHeight="1" x14ac:dyDescent="0.25">
      <c r="B343" s="208" t="s">
        <v>13</v>
      </c>
      <c r="C343" s="208" t="s">
        <v>81</v>
      </c>
      <c r="D343" s="208"/>
      <c r="E343" s="208"/>
      <c r="F343" s="208"/>
      <c r="G343" s="278"/>
      <c r="H343" s="460" t="s">
        <v>228</v>
      </c>
      <c r="I343" s="460"/>
      <c r="J343" s="460"/>
      <c r="K343" s="460"/>
      <c r="L343" s="460" t="s">
        <v>211</v>
      </c>
      <c r="M343" s="460"/>
      <c r="N343" s="460"/>
      <c r="O343" s="460"/>
    </row>
    <row r="344" spans="2:17" ht="33" customHeight="1" x14ac:dyDescent="0.25">
      <c r="B344" s="208"/>
      <c r="C344" s="208"/>
      <c r="D344" s="208"/>
      <c r="E344" s="208"/>
      <c r="F344" s="208"/>
      <c r="G344" s="278"/>
      <c r="H344" s="460"/>
      <c r="I344" s="460"/>
      <c r="J344" s="460"/>
      <c r="K344" s="460"/>
      <c r="L344" s="460"/>
      <c r="M344" s="460"/>
      <c r="N344" s="460"/>
      <c r="O344" s="460"/>
    </row>
    <row r="345" spans="2:17" ht="21" x14ac:dyDescent="0.35">
      <c r="B345" s="84" t="s">
        <v>5</v>
      </c>
      <c r="C345" s="411" t="s">
        <v>61</v>
      </c>
      <c r="D345" s="412"/>
      <c r="E345" s="412"/>
      <c r="F345" s="412"/>
      <c r="G345" s="412"/>
      <c r="H345" s="273"/>
      <c r="I345" s="273"/>
      <c r="J345" s="273"/>
      <c r="K345" s="273"/>
      <c r="L345" s="273"/>
      <c r="M345" s="273"/>
      <c r="N345" s="273"/>
      <c r="O345" s="273"/>
    </row>
    <row r="346" spans="2:17" ht="21" x14ac:dyDescent="0.35">
      <c r="B346" s="84" t="s">
        <v>6</v>
      </c>
      <c r="C346" s="189" t="s">
        <v>62</v>
      </c>
      <c r="D346" s="190"/>
      <c r="E346" s="190"/>
      <c r="F346" s="190"/>
      <c r="G346" s="190"/>
      <c r="H346" s="273"/>
      <c r="I346" s="273"/>
      <c r="J346" s="273"/>
      <c r="K346" s="273"/>
      <c r="L346" s="273"/>
      <c r="M346" s="273"/>
      <c r="N346" s="273"/>
      <c r="O346" s="273"/>
    </row>
    <row r="347" spans="2:17" ht="21" x14ac:dyDescent="0.35">
      <c r="B347" s="84" t="s">
        <v>9</v>
      </c>
      <c r="C347" s="189" t="s">
        <v>63</v>
      </c>
      <c r="D347" s="190"/>
      <c r="E347" s="190"/>
      <c r="F347" s="190"/>
      <c r="G347" s="190"/>
      <c r="H347" s="273"/>
      <c r="I347" s="273"/>
      <c r="J347" s="273"/>
      <c r="K347" s="273"/>
      <c r="L347" s="273"/>
      <c r="M347" s="273"/>
      <c r="N347" s="273"/>
      <c r="O347" s="273"/>
    </row>
    <row r="348" spans="2:17" ht="21" x14ac:dyDescent="0.35">
      <c r="B348" s="84" t="s">
        <v>10</v>
      </c>
      <c r="C348" s="376" t="s">
        <v>64</v>
      </c>
      <c r="D348" s="376"/>
      <c r="E348" s="376"/>
      <c r="F348" s="376"/>
      <c r="G348" s="189"/>
      <c r="H348" s="273"/>
      <c r="I348" s="273"/>
      <c r="J348" s="273"/>
      <c r="K348" s="273"/>
      <c r="L348" s="273"/>
      <c r="M348" s="273"/>
      <c r="N348" s="273"/>
      <c r="O348" s="273"/>
    </row>
    <row r="349" spans="2:17" ht="21.75" customHeight="1" x14ac:dyDescent="0.35">
      <c r="B349" s="75"/>
      <c r="C349" s="261"/>
      <c r="D349" s="261"/>
      <c r="E349" s="261"/>
      <c r="F349" s="261"/>
      <c r="G349" s="261"/>
      <c r="H349" s="85"/>
      <c r="I349" s="85"/>
      <c r="J349" s="85"/>
      <c r="K349" s="85"/>
      <c r="L349" s="85"/>
      <c r="M349" s="491"/>
      <c r="N349" s="491"/>
      <c r="O349" s="492"/>
      <c r="P349" s="492"/>
      <c r="Q349" s="145"/>
    </row>
    <row r="352" spans="2:17" ht="19.5" thickBot="1" x14ac:dyDescent="0.35">
      <c r="B352" s="250" t="s">
        <v>75</v>
      </c>
      <c r="C352" s="252"/>
    </row>
    <row r="353" spans="1:13" x14ac:dyDescent="0.25">
      <c r="B353" s="256" t="s">
        <v>57</v>
      </c>
      <c r="C353" s="257"/>
      <c r="D353" s="258"/>
      <c r="E353" s="258"/>
      <c r="F353" s="258"/>
      <c r="G353" s="259"/>
    </row>
    <row r="354" spans="1:13" ht="15.75" thickBot="1" x14ac:dyDescent="0.3">
      <c r="B354" s="395"/>
      <c r="C354" s="257"/>
      <c r="D354" s="257"/>
      <c r="E354" s="257"/>
      <c r="F354" s="257"/>
      <c r="G354" s="260"/>
    </row>
    <row r="355" spans="1:13" ht="15" customHeight="1" x14ac:dyDescent="0.25">
      <c r="B355" s="208" t="s">
        <v>13</v>
      </c>
      <c r="C355" s="208" t="s">
        <v>58</v>
      </c>
      <c r="D355" s="208"/>
      <c r="E355" s="208"/>
      <c r="F355" s="208" t="s">
        <v>59</v>
      </c>
      <c r="G355" s="208"/>
      <c r="H355" s="208"/>
      <c r="I355" s="449" t="s">
        <v>212</v>
      </c>
      <c r="J355" s="449"/>
      <c r="K355" s="285" t="s">
        <v>213</v>
      </c>
      <c r="L355" s="286"/>
      <c r="M355" s="287"/>
    </row>
    <row r="356" spans="1:13" ht="27" customHeight="1" x14ac:dyDescent="0.25">
      <c r="B356" s="208"/>
      <c r="C356" s="208"/>
      <c r="D356" s="208"/>
      <c r="E356" s="208"/>
      <c r="F356" s="208"/>
      <c r="G356" s="208"/>
      <c r="H356" s="208"/>
      <c r="I356" s="449"/>
      <c r="J356" s="449"/>
      <c r="K356" s="288"/>
      <c r="L356" s="289"/>
      <c r="M356" s="290"/>
    </row>
    <row r="357" spans="1:13" ht="21" x14ac:dyDescent="0.35">
      <c r="B357" s="54" t="s">
        <v>5</v>
      </c>
      <c r="C357" s="376">
        <f>'Wniosek o dotację'!C603:E603</f>
        <v>0</v>
      </c>
      <c r="D357" s="376"/>
      <c r="E357" s="376"/>
      <c r="F357" s="376">
        <f>'Wniosek o dotację'!F603:H603</f>
        <v>0</v>
      </c>
      <c r="G357" s="376"/>
      <c r="H357" s="376"/>
      <c r="I357" s="268"/>
      <c r="J357" s="268"/>
      <c r="K357" s="398"/>
      <c r="L357" s="398"/>
      <c r="M357" s="398"/>
    </row>
    <row r="358" spans="1:13" ht="21" x14ac:dyDescent="0.35">
      <c r="B358" s="54" t="s">
        <v>6</v>
      </c>
      <c r="C358" s="376">
        <f>'Wniosek o dotację'!C604:E604</f>
        <v>0</v>
      </c>
      <c r="D358" s="376"/>
      <c r="E358" s="376"/>
      <c r="F358" s="376">
        <f>'Wniosek o dotację'!F604:H604</f>
        <v>0</v>
      </c>
      <c r="G358" s="376"/>
      <c r="H358" s="376"/>
      <c r="I358" s="268"/>
      <c r="J358" s="268"/>
      <c r="K358" s="398"/>
      <c r="L358" s="398"/>
      <c r="M358" s="398"/>
    </row>
    <row r="359" spans="1:13" ht="21" x14ac:dyDescent="0.35">
      <c r="B359" s="54" t="s">
        <v>9</v>
      </c>
      <c r="C359" s="376">
        <f>'Wniosek o dotację'!C605:E605</f>
        <v>0</v>
      </c>
      <c r="D359" s="376"/>
      <c r="E359" s="376"/>
      <c r="F359" s="376">
        <f>'Wniosek o dotację'!F605:H605</f>
        <v>0</v>
      </c>
      <c r="G359" s="376"/>
      <c r="H359" s="376"/>
      <c r="I359" s="268"/>
      <c r="J359" s="268"/>
      <c r="K359" s="398"/>
      <c r="L359" s="398"/>
      <c r="M359" s="398"/>
    </row>
    <row r="360" spans="1:13" ht="21" x14ac:dyDescent="0.35">
      <c r="B360" s="54" t="s">
        <v>10</v>
      </c>
      <c r="C360" s="376">
        <f>'Wniosek o dotację'!C606:E606</f>
        <v>0</v>
      </c>
      <c r="D360" s="376"/>
      <c r="E360" s="376"/>
      <c r="F360" s="376">
        <f>'Wniosek o dotację'!F606:H606</f>
        <v>0</v>
      </c>
      <c r="G360" s="376"/>
      <c r="H360" s="376"/>
      <c r="I360" s="268"/>
      <c r="J360" s="268"/>
      <c r="K360" s="398"/>
      <c r="L360" s="398"/>
      <c r="M360" s="398"/>
    </row>
    <row r="361" spans="1:13" ht="21.75" thickBot="1" x14ac:dyDescent="0.4">
      <c r="A361" s="40"/>
      <c r="B361" s="68" t="s">
        <v>11</v>
      </c>
      <c r="C361" s="376">
        <f>'Wniosek o dotację'!C607:E607</f>
        <v>0</v>
      </c>
      <c r="D361" s="376"/>
      <c r="E361" s="376"/>
      <c r="F361" s="376">
        <f>'Wniosek o dotację'!F607:H607</f>
        <v>0</v>
      </c>
      <c r="G361" s="376"/>
      <c r="H361" s="376"/>
      <c r="I361" s="268"/>
      <c r="J361" s="268"/>
      <c r="K361" s="398"/>
      <c r="L361" s="398"/>
      <c r="M361" s="398"/>
    </row>
    <row r="362" spans="1:13" ht="21.75" thickTop="1" x14ac:dyDescent="0.35">
      <c r="B362" s="69" t="s">
        <v>23</v>
      </c>
      <c r="C362" s="376">
        <f>'Wniosek o dotację'!C608:E608</f>
        <v>0</v>
      </c>
      <c r="D362" s="376"/>
      <c r="E362" s="376"/>
      <c r="F362" s="376">
        <f>'Wniosek o dotację'!F608:H608</f>
        <v>0</v>
      </c>
      <c r="G362" s="376"/>
      <c r="H362" s="376"/>
      <c r="I362" s="268"/>
      <c r="J362" s="268"/>
      <c r="K362" s="268"/>
      <c r="L362" s="268"/>
      <c r="M362" s="268"/>
    </row>
    <row r="363" spans="1:13" ht="21" x14ac:dyDescent="0.35">
      <c r="B363" s="54" t="s">
        <v>25</v>
      </c>
      <c r="C363" s="376">
        <f>'Wniosek o dotację'!C609:E609</f>
        <v>0</v>
      </c>
      <c r="D363" s="376"/>
      <c r="E363" s="376"/>
      <c r="F363" s="376">
        <f>'Wniosek o dotację'!F609:H609</f>
        <v>0</v>
      </c>
      <c r="G363" s="376"/>
      <c r="H363" s="376"/>
      <c r="I363" s="268"/>
      <c r="J363" s="268"/>
      <c r="K363" s="268"/>
      <c r="L363" s="268"/>
      <c r="M363" s="268"/>
    </row>
    <row r="364" spans="1:13" ht="21" x14ac:dyDescent="0.35">
      <c r="B364" s="54" t="s">
        <v>29</v>
      </c>
      <c r="C364" s="376">
        <f>'Wniosek o dotację'!C610:E610</f>
        <v>0</v>
      </c>
      <c r="D364" s="376"/>
      <c r="E364" s="376"/>
      <c r="F364" s="376">
        <f>'Wniosek o dotację'!F610:H610</f>
        <v>0</v>
      </c>
      <c r="G364" s="376"/>
      <c r="H364" s="376"/>
      <c r="I364" s="268"/>
      <c r="J364" s="268"/>
      <c r="K364" s="268"/>
      <c r="L364" s="268"/>
      <c r="M364" s="268"/>
    </row>
    <row r="365" spans="1:13" ht="21" x14ac:dyDescent="0.35">
      <c r="B365" s="54" t="s">
        <v>30</v>
      </c>
      <c r="C365" s="376">
        <f>'Wniosek o dotację'!C611:E611</f>
        <v>0</v>
      </c>
      <c r="D365" s="376"/>
      <c r="E365" s="376"/>
      <c r="F365" s="376">
        <f>'Wniosek o dotację'!F611:H611</f>
        <v>0</v>
      </c>
      <c r="G365" s="376"/>
      <c r="H365" s="376"/>
      <c r="I365" s="268"/>
      <c r="J365" s="268"/>
      <c r="K365" s="268"/>
      <c r="L365" s="268"/>
      <c r="M365" s="268"/>
    </row>
    <row r="366" spans="1:13" ht="21" x14ac:dyDescent="0.35">
      <c r="B366" s="54" t="s">
        <v>31</v>
      </c>
      <c r="C366" s="376">
        <f>'Wniosek o dotację'!C612:E612</f>
        <v>0</v>
      </c>
      <c r="D366" s="376"/>
      <c r="E366" s="376"/>
      <c r="F366" s="376">
        <f>'Wniosek o dotację'!F612:H612</f>
        <v>0</v>
      </c>
      <c r="G366" s="376"/>
      <c r="H366" s="376"/>
      <c r="I366" s="268"/>
      <c r="J366" s="268"/>
      <c r="K366" s="268"/>
      <c r="L366" s="268"/>
      <c r="M366" s="268"/>
    </row>
    <row r="367" spans="1:13" ht="21" x14ac:dyDescent="0.25">
      <c r="H367" s="81"/>
      <c r="I367" s="81"/>
      <c r="J367" s="487"/>
      <c r="K367" s="487"/>
      <c r="L367" s="487"/>
      <c r="M367" s="487"/>
    </row>
    <row r="370" spans="1:15" ht="19.5" thickBot="1" x14ac:dyDescent="0.35">
      <c r="B370" s="230" t="s">
        <v>77</v>
      </c>
      <c r="C370" s="230"/>
      <c r="N370" s="86"/>
      <c r="O370" s="87"/>
    </row>
    <row r="371" spans="1:15" x14ac:dyDescent="0.25">
      <c r="B371" s="256" t="s">
        <v>79</v>
      </c>
      <c r="C371" s="257"/>
      <c r="D371" s="258"/>
      <c r="E371" s="258"/>
      <c r="F371" s="258"/>
      <c r="G371" s="259"/>
    </row>
    <row r="372" spans="1:15" ht="15.75" thickBot="1" x14ac:dyDescent="0.3">
      <c r="B372" s="395"/>
      <c r="C372" s="396"/>
      <c r="D372" s="396"/>
      <c r="E372" s="396"/>
      <c r="F372" s="396"/>
      <c r="G372" s="397"/>
    </row>
    <row r="373" spans="1:15" ht="67.5" customHeight="1" x14ac:dyDescent="0.25">
      <c r="B373" s="61" t="s">
        <v>13</v>
      </c>
      <c r="C373" s="245" t="s">
        <v>65</v>
      </c>
      <c r="D373" s="245"/>
      <c r="E373" s="245"/>
      <c r="F373" s="245"/>
      <c r="G373" s="245"/>
      <c r="H373" s="160" t="s">
        <v>179</v>
      </c>
      <c r="I373" s="161" t="s">
        <v>215</v>
      </c>
      <c r="J373" s="161" t="s">
        <v>216</v>
      </c>
      <c r="K373" s="162" t="s">
        <v>217</v>
      </c>
      <c r="L373" s="493" t="s">
        <v>229</v>
      </c>
      <c r="M373" s="494"/>
    </row>
    <row r="374" spans="1:15" ht="21" x14ac:dyDescent="0.35">
      <c r="B374" s="54" t="s">
        <v>5</v>
      </c>
      <c r="C374" s="189">
        <f>'Wniosek o dotację'!C620:G620</f>
        <v>0</v>
      </c>
      <c r="D374" s="190"/>
      <c r="E374" s="190"/>
      <c r="F374" s="190"/>
      <c r="G374" s="191"/>
      <c r="H374" s="78"/>
      <c r="I374" s="169">
        <f>'Wniosek o dotację'!I620</f>
        <v>0</v>
      </c>
      <c r="J374" s="78"/>
      <c r="K374" s="172">
        <f>J374+'Rap. merytor. do I transzy'!J369</f>
        <v>0</v>
      </c>
      <c r="L374" s="450"/>
      <c r="M374" s="451"/>
    </row>
    <row r="375" spans="1:15" ht="21" x14ac:dyDescent="0.35">
      <c r="B375" s="54" t="s">
        <v>6</v>
      </c>
      <c r="C375" s="189">
        <f>'Wniosek o dotację'!C621:G621</f>
        <v>0</v>
      </c>
      <c r="D375" s="190"/>
      <c r="E375" s="190"/>
      <c r="F375" s="190"/>
      <c r="G375" s="191"/>
      <c r="H375" s="78"/>
      <c r="I375" s="169">
        <f>'Wniosek o dotację'!I621</f>
        <v>0</v>
      </c>
      <c r="J375" s="78"/>
      <c r="K375" s="172">
        <f>J375+'Rap. merytor. do I transzy'!J370</f>
        <v>0</v>
      </c>
      <c r="L375" s="450"/>
      <c r="M375" s="451"/>
    </row>
    <row r="376" spans="1:15" ht="21" x14ac:dyDescent="0.35">
      <c r="B376" s="54" t="s">
        <v>9</v>
      </c>
      <c r="C376" s="189">
        <f>'Wniosek o dotację'!C622:G622</f>
        <v>0</v>
      </c>
      <c r="D376" s="190"/>
      <c r="E376" s="190"/>
      <c r="F376" s="190"/>
      <c r="G376" s="191"/>
      <c r="H376" s="78"/>
      <c r="I376" s="169">
        <f>'Wniosek o dotację'!I622</f>
        <v>0</v>
      </c>
      <c r="J376" s="78"/>
      <c r="K376" s="172">
        <f>J376+'Rap. merytor. do I transzy'!J371</f>
        <v>0</v>
      </c>
      <c r="L376" s="450"/>
      <c r="M376" s="451"/>
    </row>
    <row r="377" spans="1:15" ht="21" x14ac:dyDescent="0.35">
      <c r="B377" s="54" t="s">
        <v>10</v>
      </c>
      <c r="C377" s="189">
        <f>'Wniosek o dotację'!C623:G623</f>
        <v>0</v>
      </c>
      <c r="D377" s="190"/>
      <c r="E377" s="190"/>
      <c r="F377" s="190"/>
      <c r="G377" s="191"/>
      <c r="H377" s="78"/>
      <c r="I377" s="169">
        <f>'Wniosek o dotację'!I623</f>
        <v>0</v>
      </c>
      <c r="J377" s="78"/>
      <c r="K377" s="172">
        <f>J377+'Rap. merytor. do I transzy'!J372</f>
        <v>0</v>
      </c>
      <c r="L377" s="450"/>
      <c r="M377" s="451"/>
      <c r="N377" s="14"/>
    </row>
    <row r="378" spans="1:15" ht="21.75" thickBot="1" x14ac:dyDescent="0.4">
      <c r="A378" s="40"/>
      <c r="B378" s="68" t="s">
        <v>11</v>
      </c>
      <c r="C378" s="189">
        <f>'Wniosek o dotację'!C624:G624</f>
        <v>0</v>
      </c>
      <c r="D378" s="190"/>
      <c r="E378" s="190"/>
      <c r="F378" s="190"/>
      <c r="G378" s="191"/>
      <c r="H378" s="78"/>
      <c r="I378" s="169">
        <f>'Wniosek o dotację'!I624</f>
        <v>0</v>
      </c>
      <c r="J378" s="78"/>
      <c r="K378" s="172">
        <f>J378+'Rap. merytor. do I transzy'!J373</f>
        <v>0</v>
      </c>
      <c r="L378" s="450"/>
      <c r="M378" s="451"/>
      <c r="N378" s="93"/>
    </row>
    <row r="379" spans="1:15" ht="21.75" thickTop="1" x14ac:dyDescent="0.35">
      <c r="B379" s="69" t="s">
        <v>23</v>
      </c>
      <c r="C379" s="189">
        <f>'Wniosek o dotację'!C625:G625</f>
        <v>0</v>
      </c>
      <c r="D379" s="190"/>
      <c r="E379" s="190"/>
      <c r="F379" s="190"/>
      <c r="G379" s="191"/>
      <c r="H379" s="78"/>
      <c r="I379" s="169">
        <f>'Wniosek o dotację'!I625</f>
        <v>0</v>
      </c>
      <c r="J379" s="78"/>
      <c r="K379" s="172">
        <f>J379+'Rap. merytor. do I transzy'!J374</f>
        <v>0</v>
      </c>
      <c r="L379" s="450"/>
      <c r="M379" s="451"/>
      <c r="N379" s="93"/>
    </row>
    <row r="380" spans="1:15" ht="21" x14ac:dyDescent="0.35">
      <c r="B380" s="54" t="s">
        <v>25</v>
      </c>
      <c r="C380" s="189">
        <f>'Wniosek o dotację'!C626:G626</f>
        <v>0</v>
      </c>
      <c r="D380" s="190"/>
      <c r="E380" s="190"/>
      <c r="F380" s="190"/>
      <c r="G380" s="191"/>
      <c r="H380" s="78"/>
      <c r="I380" s="169">
        <f>'Wniosek o dotację'!I626</f>
        <v>0</v>
      </c>
      <c r="J380" s="78"/>
      <c r="K380" s="172">
        <f>J380+'Rap. merytor. do I transzy'!J375</f>
        <v>0</v>
      </c>
      <c r="L380" s="450"/>
      <c r="M380" s="451"/>
      <c r="N380" s="93"/>
    </row>
    <row r="381" spans="1:15" ht="21" x14ac:dyDescent="0.35">
      <c r="B381" s="54" t="s">
        <v>29</v>
      </c>
      <c r="C381" s="189">
        <f>'Wniosek o dotację'!C627:G627</f>
        <v>0</v>
      </c>
      <c r="D381" s="190"/>
      <c r="E381" s="190"/>
      <c r="F381" s="190"/>
      <c r="G381" s="191"/>
      <c r="H381" s="78"/>
      <c r="I381" s="169">
        <f>'Wniosek o dotację'!I627</f>
        <v>0</v>
      </c>
      <c r="J381" s="78"/>
      <c r="K381" s="172">
        <f>J381+'Rap. merytor. do I transzy'!J376</f>
        <v>0</v>
      </c>
      <c r="L381" s="450"/>
      <c r="M381" s="451"/>
      <c r="N381" s="93"/>
    </row>
    <row r="382" spans="1:15" ht="21" x14ac:dyDescent="0.35">
      <c r="B382" s="54" t="s">
        <v>30</v>
      </c>
      <c r="C382" s="189">
        <f>'Wniosek o dotację'!C628:G628</f>
        <v>0</v>
      </c>
      <c r="D382" s="190"/>
      <c r="E382" s="190"/>
      <c r="F382" s="190"/>
      <c r="G382" s="191"/>
      <c r="H382" s="78"/>
      <c r="I382" s="169">
        <f>'Wniosek o dotację'!I628</f>
        <v>0</v>
      </c>
      <c r="J382" s="78"/>
      <c r="K382" s="172">
        <f>J382+'Rap. merytor. do I transzy'!J377</f>
        <v>0</v>
      </c>
      <c r="L382" s="450"/>
      <c r="M382" s="451"/>
      <c r="N382" s="14"/>
    </row>
    <row r="383" spans="1:15" ht="21" x14ac:dyDescent="0.35">
      <c r="B383" s="54" t="s">
        <v>31</v>
      </c>
      <c r="C383" s="189">
        <f>'Wniosek o dotację'!C629:G629</f>
        <v>0</v>
      </c>
      <c r="D383" s="190"/>
      <c r="E383" s="190"/>
      <c r="F383" s="190"/>
      <c r="G383" s="191"/>
      <c r="H383" s="78"/>
      <c r="I383" s="169">
        <f>'Wniosek o dotację'!I629</f>
        <v>0</v>
      </c>
      <c r="J383" s="78"/>
      <c r="K383" s="172">
        <f>J383+'Rap. merytor. do I transzy'!J378</f>
        <v>0</v>
      </c>
      <c r="L383" s="450"/>
      <c r="M383" s="451"/>
      <c r="N383" s="14"/>
    </row>
    <row r="384" spans="1:15" ht="21" x14ac:dyDescent="0.35">
      <c r="B384" s="54" t="s">
        <v>99</v>
      </c>
      <c r="C384" s="189">
        <f>'Wniosek o dotację'!C630:G630</f>
        <v>0</v>
      </c>
      <c r="D384" s="190"/>
      <c r="E384" s="190"/>
      <c r="F384" s="190"/>
      <c r="G384" s="191"/>
      <c r="H384" s="78"/>
      <c r="I384" s="169">
        <f>'Wniosek o dotację'!I630</f>
        <v>0</v>
      </c>
      <c r="J384" s="78"/>
      <c r="K384" s="172">
        <f>J384+'Rap. merytor. do I transzy'!J379</f>
        <v>0</v>
      </c>
      <c r="L384" s="450"/>
      <c r="M384" s="451"/>
    </row>
    <row r="385" spans="2:16" ht="21" x14ac:dyDescent="0.35">
      <c r="B385" s="54" t="s">
        <v>100</v>
      </c>
      <c r="C385" s="189">
        <f>'Wniosek o dotację'!C631:G631</f>
        <v>0</v>
      </c>
      <c r="D385" s="190"/>
      <c r="E385" s="190"/>
      <c r="F385" s="190"/>
      <c r="G385" s="191"/>
      <c r="H385" s="78"/>
      <c r="I385" s="169">
        <f>'Wniosek o dotację'!I631</f>
        <v>0</v>
      </c>
      <c r="J385" s="78"/>
      <c r="K385" s="172">
        <f>J385+'Rap. merytor. do I transzy'!J380</f>
        <v>0</v>
      </c>
      <c r="L385" s="450"/>
      <c r="M385" s="451"/>
    </row>
    <row r="386" spans="2:16" ht="21" x14ac:dyDescent="0.35">
      <c r="B386" s="54" t="s">
        <v>101</v>
      </c>
      <c r="C386" s="189">
        <f>'Wniosek o dotację'!C632:G632</f>
        <v>0</v>
      </c>
      <c r="D386" s="190"/>
      <c r="E386" s="190"/>
      <c r="F386" s="190"/>
      <c r="G386" s="191"/>
      <c r="H386" s="78"/>
      <c r="I386" s="169">
        <f>'Wniosek o dotację'!I632</f>
        <v>0</v>
      </c>
      <c r="J386" s="78"/>
      <c r="K386" s="172">
        <f>J386+'Rap. merytor. do I transzy'!J381</f>
        <v>0</v>
      </c>
      <c r="L386" s="450"/>
      <c r="M386" s="451"/>
    </row>
    <row r="387" spans="2:16" ht="21" x14ac:dyDescent="0.35">
      <c r="B387" s="54" t="s">
        <v>102</v>
      </c>
      <c r="C387" s="189">
        <f>'Wniosek o dotację'!C633:G633</f>
        <v>0</v>
      </c>
      <c r="D387" s="190"/>
      <c r="E387" s="190"/>
      <c r="F387" s="190"/>
      <c r="G387" s="191"/>
      <c r="H387" s="78"/>
      <c r="I387" s="169">
        <f>'Wniosek o dotację'!I633</f>
        <v>0</v>
      </c>
      <c r="J387" s="78"/>
      <c r="K387" s="172">
        <f>J387+'Rap. merytor. do I transzy'!J382</f>
        <v>0</v>
      </c>
      <c r="L387" s="450"/>
      <c r="M387" s="451"/>
    </row>
    <row r="388" spans="2:16" ht="21" x14ac:dyDescent="0.35">
      <c r="B388" s="54" t="s">
        <v>103</v>
      </c>
      <c r="C388" s="189">
        <f>'Wniosek o dotację'!C634:G634</f>
        <v>0</v>
      </c>
      <c r="D388" s="190"/>
      <c r="E388" s="190"/>
      <c r="F388" s="190"/>
      <c r="G388" s="191"/>
      <c r="H388" s="78"/>
      <c r="I388" s="169">
        <f>'Wniosek o dotację'!I634</f>
        <v>0</v>
      </c>
      <c r="J388" s="78"/>
      <c r="K388" s="172">
        <f>J388+'Rap. merytor. do I transzy'!J383</f>
        <v>0</v>
      </c>
      <c r="L388" s="450"/>
      <c r="M388" s="451"/>
    </row>
    <row r="389" spans="2:16" ht="21" x14ac:dyDescent="0.35">
      <c r="B389" s="54" t="s">
        <v>112</v>
      </c>
      <c r="C389" s="189">
        <f>'Wniosek o dotację'!C635:G635</f>
        <v>0</v>
      </c>
      <c r="D389" s="190"/>
      <c r="E389" s="190"/>
      <c r="F389" s="190"/>
      <c r="G389" s="191"/>
      <c r="H389" s="78"/>
      <c r="I389" s="169">
        <f>'Wniosek o dotację'!I635</f>
        <v>0</v>
      </c>
      <c r="J389" s="78"/>
      <c r="K389" s="172">
        <f>J389+'Rap. merytor. do I transzy'!J384</f>
        <v>0</v>
      </c>
      <c r="L389" s="450"/>
      <c r="M389" s="451"/>
    </row>
    <row r="390" spans="2:16" ht="21" x14ac:dyDescent="0.35">
      <c r="B390" s="54" t="s">
        <v>113</v>
      </c>
      <c r="C390" s="189">
        <f>'Wniosek o dotację'!C636:G636</f>
        <v>0</v>
      </c>
      <c r="D390" s="190"/>
      <c r="E390" s="190"/>
      <c r="F390" s="190"/>
      <c r="G390" s="191"/>
      <c r="H390" s="78"/>
      <c r="I390" s="169">
        <f>'Wniosek o dotację'!I636</f>
        <v>0</v>
      </c>
      <c r="J390" s="78"/>
      <c r="K390" s="172">
        <f>J390+'Rap. merytor. do I transzy'!J385</f>
        <v>0</v>
      </c>
      <c r="L390" s="450"/>
      <c r="M390" s="451"/>
    </row>
    <row r="391" spans="2:16" ht="21" x14ac:dyDescent="0.35">
      <c r="B391" s="54" t="s">
        <v>114</v>
      </c>
      <c r="C391" s="189">
        <f>'Wniosek o dotację'!C637:G637</f>
        <v>0</v>
      </c>
      <c r="D391" s="190"/>
      <c r="E391" s="190"/>
      <c r="F391" s="190"/>
      <c r="G391" s="191"/>
      <c r="H391" s="78"/>
      <c r="I391" s="169">
        <f>'Wniosek o dotację'!I637</f>
        <v>0</v>
      </c>
      <c r="J391" s="78"/>
      <c r="K391" s="172">
        <f>J391+'Rap. merytor. do I transzy'!J386</f>
        <v>0</v>
      </c>
      <c r="L391" s="450"/>
      <c r="M391" s="451"/>
    </row>
    <row r="392" spans="2:16" ht="21" x14ac:dyDescent="0.35">
      <c r="B392" s="54" t="s">
        <v>115</v>
      </c>
      <c r="C392" s="189">
        <f>'Wniosek o dotację'!C638:G638</f>
        <v>0</v>
      </c>
      <c r="D392" s="190"/>
      <c r="E392" s="190"/>
      <c r="F392" s="190"/>
      <c r="G392" s="191"/>
      <c r="H392" s="78"/>
      <c r="I392" s="169">
        <f>'Wniosek o dotację'!I638</f>
        <v>0</v>
      </c>
      <c r="J392" s="78"/>
      <c r="K392" s="172">
        <f>J392+'Rap. merytor. do I transzy'!J387</f>
        <v>0</v>
      </c>
      <c r="L392" s="450"/>
      <c r="M392" s="451"/>
    </row>
    <row r="393" spans="2:16" ht="21" x14ac:dyDescent="0.35">
      <c r="B393" s="54" t="s">
        <v>116</v>
      </c>
      <c r="C393" s="189">
        <f>'Wniosek o dotację'!C639:G639</f>
        <v>0</v>
      </c>
      <c r="D393" s="190"/>
      <c r="E393" s="190"/>
      <c r="F393" s="190"/>
      <c r="G393" s="191"/>
      <c r="H393" s="78"/>
      <c r="I393" s="169">
        <f>'Wniosek o dotację'!I639</f>
        <v>0</v>
      </c>
      <c r="J393" s="78"/>
      <c r="K393" s="172">
        <f>J393+'Rap. merytor. do I transzy'!J388</f>
        <v>0</v>
      </c>
      <c r="L393" s="450"/>
      <c r="M393" s="451"/>
    </row>
    <row r="394" spans="2:16" ht="21" customHeight="1" x14ac:dyDescent="0.25">
      <c r="B394" s="157" t="s">
        <v>214</v>
      </c>
      <c r="C394" s="173"/>
      <c r="D394" s="174"/>
      <c r="E394" s="174"/>
      <c r="F394" s="174"/>
      <c r="G394" s="174"/>
      <c r="H394" s="174"/>
      <c r="I394" s="174"/>
      <c r="J394" s="174"/>
      <c r="K394" s="175"/>
      <c r="L394" s="174"/>
      <c r="M394" s="174"/>
    </row>
    <row r="398" spans="2:16" ht="15.75" thickBot="1" x14ac:dyDescent="0.3"/>
    <row r="399" spans="2:16" x14ac:dyDescent="0.25">
      <c r="M399" s="95"/>
      <c r="N399" s="96"/>
      <c r="O399" s="97"/>
      <c r="P399" s="98"/>
    </row>
    <row r="400" spans="2:16" x14ac:dyDescent="0.25">
      <c r="M400" s="99"/>
      <c r="N400" s="93"/>
      <c r="O400" s="14"/>
      <c r="P400" s="100"/>
    </row>
    <row r="401" spans="2:16" x14ac:dyDescent="0.25">
      <c r="M401" s="99"/>
      <c r="N401" s="93"/>
      <c r="O401" s="14"/>
      <c r="P401" s="100"/>
    </row>
    <row r="402" spans="2:16" ht="19.5" thickBot="1" x14ac:dyDescent="0.35">
      <c r="B402" s="101" t="s">
        <v>66</v>
      </c>
      <c r="M402" s="102"/>
      <c r="N402" s="103"/>
      <c r="O402" s="104"/>
      <c r="P402" s="105"/>
    </row>
    <row r="403" spans="2:16" x14ac:dyDescent="0.25">
      <c r="B403" s="401"/>
      <c r="C403" s="402"/>
      <c r="D403" s="402"/>
      <c r="E403" s="402"/>
      <c r="F403" s="403"/>
      <c r="N403" s="106" t="s">
        <v>67</v>
      </c>
    </row>
    <row r="404" spans="2:16" x14ac:dyDescent="0.25">
      <c r="B404" s="404"/>
      <c r="C404" s="405"/>
      <c r="D404" s="405"/>
      <c r="E404" s="405"/>
      <c r="F404" s="406"/>
    </row>
    <row r="405" spans="2:16" x14ac:dyDescent="0.25">
      <c r="B405" s="404"/>
      <c r="C405" s="405"/>
      <c r="D405" s="405"/>
      <c r="E405" s="405"/>
      <c r="F405" s="406"/>
    </row>
    <row r="406" spans="2:16" x14ac:dyDescent="0.25">
      <c r="B406" s="404"/>
      <c r="C406" s="405"/>
      <c r="D406" s="405"/>
      <c r="E406" s="405"/>
      <c r="F406" s="406"/>
    </row>
    <row r="407" spans="2:16" ht="15.75" thickBot="1" x14ac:dyDescent="0.3">
      <c r="B407" s="407"/>
      <c r="C407" s="408"/>
      <c r="D407" s="408"/>
      <c r="E407" s="408"/>
      <c r="F407" s="409"/>
    </row>
    <row r="408" spans="2:16" x14ac:dyDescent="0.25">
      <c r="D408" s="106" t="s">
        <v>301</v>
      </c>
    </row>
  </sheetData>
  <sheetProtection password="FFE0" sheet="1" objects="1" scenarios="1" formatCells="0" formatColumns="0" formatRows="0"/>
  <mergeCells count="899">
    <mergeCell ref="C393:G393"/>
    <mergeCell ref="L393:M393"/>
    <mergeCell ref="B403:F407"/>
    <mergeCell ref="C390:G390"/>
    <mergeCell ref="L390:M390"/>
    <mergeCell ref="C391:G391"/>
    <mergeCell ref="L391:M391"/>
    <mergeCell ref="C392:G392"/>
    <mergeCell ref="L392:M392"/>
    <mergeCell ref="C387:G387"/>
    <mergeCell ref="L387:M387"/>
    <mergeCell ref="C388:G388"/>
    <mergeCell ref="L388:M388"/>
    <mergeCell ref="C389:G389"/>
    <mergeCell ref="L389:M389"/>
    <mergeCell ref="C384:G384"/>
    <mergeCell ref="L384:M384"/>
    <mergeCell ref="C385:G385"/>
    <mergeCell ref="L385:M385"/>
    <mergeCell ref="C386:G386"/>
    <mergeCell ref="L386:M386"/>
    <mergeCell ref="C381:G381"/>
    <mergeCell ref="L381:M381"/>
    <mergeCell ref="C382:G382"/>
    <mergeCell ref="L382:M382"/>
    <mergeCell ref="C383:G383"/>
    <mergeCell ref="L383:M383"/>
    <mergeCell ref="C378:G378"/>
    <mergeCell ref="L378:M378"/>
    <mergeCell ref="C379:G379"/>
    <mergeCell ref="L379:M379"/>
    <mergeCell ref="C380:G380"/>
    <mergeCell ref="L380:M380"/>
    <mergeCell ref="C375:G375"/>
    <mergeCell ref="L375:M375"/>
    <mergeCell ref="C376:G376"/>
    <mergeCell ref="L376:M376"/>
    <mergeCell ref="C377:G377"/>
    <mergeCell ref="L377:M377"/>
    <mergeCell ref="J367:M367"/>
    <mergeCell ref="B370:C370"/>
    <mergeCell ref="B371:G372"/>
    <mergeCell ref="C373:G373"/>
    <mergeCell ref="L373:M373"/>
    <mergeCell ref="C374:G374"/>
    <mergeCell ref="L374:M374"/>
    <mergeCell ref="C365:E365"/>
    <mergeCell ref="F365:H365"/>
    <mergeCell ref="I365:J365"/>
    <mergeCell ref="K365:M365"/>
    <mergeCell ref="C366:E366"/>
    <mergeCell ref="F366:H366"/>
    <mergeCell ref="I366:J366"/>
    <mergeCell ref="K366:M366"/>
    <mergeCell ref="C363:E363"/>
    <mergeCell ref="F363:H363"/>
    <mergeCell ref="I363:J363"/>
    <mergeCell ref="K363:M363"/>
    <mergeCell ref="C364:E364"/>
    <mergeCell ref="F364:H364"/>
    <mergeCell ref="I364:J364"/>
    <mergeCell ref="K364:M364"/>
    <mergeCell ref="C361:E361"/>
    <mergeCell ref="F361:H361"/>
    <mergeCell ref="I361:J361"/>
    <mergeCell ref="K361:M361"/>
    <mergeCell ref="C362:E362"/>
    <mergeCell ref="F362:H362"/>
    <mergeCell ref="I362:J362"/>
    <mergeCell ref="K362:M362"/>
    <mergeCell ref="C359:E359"/>
    <mergeCell ref="F359:H359"/>
    <mergeCell ref="I359:J359"/>
    <mergeCell ref="K359:M359"/>
    <mergeCell ref="C360:E360"/>
    <mergeCell ref="F360:H360"/>
    <mergeCell ref="I360:J360"/>
    <mergeCell ref="K360:M360"/>
    <mergeCell ref="C357:E357"/>
    <mergeCell ref="F357:H357"/>
    <mergeCell ref="I357:J357"/>
    <mergeCell ref="K357:M357"/>
    <mergeCell ref="C358:E358"/>
    <mergeCell ref="F358:H358"/>
    <mergeCell ref="I358:J358"/>
    <mergeCell ref="K358:M358"/>
    <mergeCell ref="C349:G349"/>
    <mergeCell ref="M349:N349"/>
    <mergeCell ref="O349:P349"/>
    <mergeCell ref="B352:C352"/>
    <mergeCell ref="B353:G354"/>
    <mergeCell ref="B355:B356"/>
    <mergeCell ref="C355:E356"/>
    <mergeCell ref="F355:H356"/>
    <mergeCell ref="I355:J356"/>
    <mergeCell ref="K355:M356"/>
    <mergeCell ref="C347:G347"/>
    <mergeCell ref="H347:K347"/>
    <mergeCell ref="L347:O347"/>
    <mergeCell ref="C348:G348"/>
    <mergeCell ref="H348:K348"/>
    <mergeCell ref="L348:O348"/>
    <mergeCell ref="C345:G345"/>
    <mergeCell ref="H345:K345"/>
    <mergeCell ref="L345:O345"/>
    <mergeCell ref="C346:G346"/>
    <mergeCell ref="H346:K346"/>
    <mergeCell ref="L346:O346"/>
    <mergeCell ref="B340:C340"/>
    <mergeCell ref="B341:G342"/>
    <mergeCell ref="B343:B344"/>
    <mergeCell ref="C343:G344"/>
    <mergeCell ref="H343:K344"/>
    <mergeCell ref="L343:O344"/>
    <mergeCell ref="C336:F337"/>
    <mergeCell ref="C332:G332"/>
    <mergeCell ref="J332:K332"/>
    <mergeCell ref="L332:M332"/>
    <mergeCell ref="N332:O332"/>
    <mergeCell ref="N333:O333"/>
    <mergeCell ref="C330:G330"/>
    <mergeCell ref="J330:K330"/>
    <mergeCell ref="L330:M330"/>
    <mergeCell ref="N330:O330"/>
    <mergeCell ref="C331:G331"/>
    <mergeCell ref="J331:K331"/>
    <mergeCell ref="L331:M331"/>
    <mergeCell ref="N331:O331"/>
    <mergeCell ref="C328:G328"/>
    <mergeCell ref="J328:K328"/>
    <mergeCell ref="L328:M328"/>
    <mergeCell ref="N328:O328"/>
    <mergeCell ref="C329:G329"/>
    <mergeCell ref="J329:K329"/>
    <mergeCell ref="L329:M329"/>
    <mergeCell ref="N329:O329"/>
    <mergeCell ref="C326:G326"/>
    <mergeCell ref="J326:K326"/>
    <mergeCell ref="L326:M326"/>
    <mergeCell ref="N326:O326"/>
    <mergeCell ref="C327:G327"/>
    <mergeCell ref="J327:K327"/>
    <mergeCell ref="L327:M327"/>
    <mergeCell ref="N327:O327"/>
    <mergeCell ref="C324:G324"/>
    <mergeCell ref="J324:K324"/>
    <mergeCell ref="L324:M324"/>
    <mergeCell ref="N324:O324"/>
    <mergeCell ref="C325:G325"/>
    <mergeCell ref="J325:K325"/>
    <mergeCell ref="L325:M325"/>
    <mergeCell ref="N325:O325"/>
    <mergeCell ref="B321:G321"/>
    <mergeCell ref="C322:G322"/>
    <mergeCell ref="J322:K322"/>
    <mergeCell ref="L322:M322"/>
    <mergeCell ref="N322:O322"/>
    <mergeCell ref="C323:G323"/>
    <mergeCell ref="J323:K323"/>
    <mergeCell ref="L323:M323"/>
    <mergeCell ref="N323:O323"/>
    <mergeCell ref="C317:G317"/>
    <mergeCell ref="J317:K317"/>
    <mergeCell ref="L317:M317"/>
    <mergeCell ref="N317:O317"/>
    <mergeCell ref="N318:O318"/>
    <mergeCell ref="B320:C320"/>
    <mergeCell ref="C315:G315"/>
    <mergeCell ref="J315:K315"/>
    <mergeCell ref="L315:M315"/>
    <mergeCell ref="N315:O315"/>
    <mergeCell ref="C316:G316"/>
    <mergeCell ref="J316:K316"/>
    <mergeCell ref="L316:M316"/>
    <mergeCell ref="N316:O316"/>
    <mergeCell ref="C313:G313"/>
    <mergeCell ref="J313:K313"/>
    <mergeCell ref="L313:M313"/>
    <mergeCell ref="N313:O313"/>
    <mergeCell ref="C314:G314"/>
    <mergeCell ref="J314:K314"/>
    <mergeCell ref="L314:M314"/>
    <mergeCell ref="N314:O314"/>
    <mergeCell ref="C311:G311"/>
    <mergeCell ref="J311:K311"/>
    <mergeCell ref="L311:M311"/>
    <mergeCell ref="N311:O311"/>
    <mergeCell ref="C312:G312"/>
    <mergeCell ref="J312:K312"/>
    <mergeCell ref="L312:M312"/>
    <mergeCell ref="N312:O312"/>
    <mergeCell ref="C309:G309"/>
    <mergeCell ref="J309:K309"/>
    <mergeCell ref="L309:M309"/>
    <mergeCell ref="N309:O309"/>
    <mergeCell ref="C310:G310"/>
    <mergeCell ref="J310:K310"/>
    <mergeCell ref="L310:M310"/>
    <mergeCell ref="N310:O310"/>
    <mergeCell ref="B306:G306"/>
    <mergeCell ref="C307:G307"/>
    <mergeCell ref="J307:K307"/>
    <mergeCell ref="L307:M307"/>
    <mergeCell ref="N307:O307"/>
    <mergeCell ref="C308:G308"/>
    <mergeCell ref="J308:K308"/>
    <mergeCell ref="L308:M308"/>
    <mergeCell ref="N308:O308"/>
    <mergeCell ref="C302:G302"/>
    <mergeCell ref="J302:K302"/>
    <mergeCell ref="L302:M302"/>
    <mergeCell ref="N302:O302"/>
    <mergeCell ref="N303:O303"/>
    <mergeCell ref="B305:C305"/>
    <mergeCell ref="C300:G300"/>
    <mergeCell ref="J300:K300"/>
    <mergeCell ref="L300:M300"/>
    <mergeCell ref="N300:O300"/>
    <mergeCell ref="C301:G301"/>
    <mergeCell ref="J301:K301"/>
    <mergeCell ref="L301:M301"/>
    <mergeCell ref="N301:O301"/>
    <mergeCell ref="C298:G298"/>
    <mergeCell ref="J298:K298"/>
    <mergeCell ref="L298:M298"/>
    <mergeCell ref="N298:O298"/>
    <mergeCell ref="C299:G299"/>
    <mergeCell ref="J299:K299"/>
    <mergeCell ref="L299:M299"/>
    <mergeCell ref="N299:O299"/>
    <mergeCell ref="C296:G296"/>
    <mergeCell ref="J296:K296"/>
    <mergeCell ref="L296:M296"/>
    <mergeCell ref="N296:O296"/>
    <mergeCell ref="C297:G297"/>
    <mergeCell ref="J297:K297"/>
    <mergeCell ref="L297:M297"/>
    <mergeCell ref="N297:O297"/>
    <mergeCell ref="C294:G294"/>
    <mergeCell ref="J294:K294"/>
    <mergeCell ref="L294:M294"/>
    <mergeCell ref="N294:O294"/>
    <mergeCell ref="C295:G295"/>
    <mergeCell ref="J295:K295"/>
    <mergeCell ref="L295:M295"/>
    <mergeCell ref="N295:O295"/>
    <mergeCell ref="B291:G291"/>
    <mergeCell ref="C292:G292"/>
    <mergeCell ref="J292:K292"/>
    <mergeCell ref="L292:M292"/>
    <mergeCell ref="N292:O292"/>
    <mergeCell ref="C293:G293"/>
    <mergeCell ref="J293:K293"/>
    <mergeCell ref="L293:M293"/>
    <mergeCell ref="N293:O293"/>
    <mergeCell ref="C287:G287"/>
    <mergeCell ref="J287:K287"/>
    <mergeCell ref="L287:M287"/>
    <mergeCell ref="N287:O287"/>
    <mergeCell ref="N288:O288"/>
    <mergeCell ref="B290:C290"/>
    <mergeCell ref="C285:G285"/>
    <mergeCell ref="J285:K285"/>
    <mergeCell ref="L285:M285"/>
    <mergeCell ref="N285:O285"/>
    <mergeCell ref="C286:G286"/>
    <mergeCell ref="J286:K286"/>
    <mergeCell ref="L286:M286"/>
    <mergeCell ref="N286:O286"/>
    <mergeCell ref="C283:G283"/>
    <mergeCell ref="J283:K283"/>
    <mergeCell ref="L283:M283"/>
    <mergeCell ref="N283:O283"/>
    <mergeCell ref="C284:G284"/>
    <mergeCell ref="J284:K284"/>
    <mergeCell ref="L284:M284"/>
    <mergeCell ref="N284:O284"/>
    <mergeCell ref="C281:G281"/>
    <mergeCell ref="J281:K281"/>
    <mergeCell ref="L281:M281"/>
    <mergeCell ref="N281:O281"/>
    <mergeCell ref="C282:G282"/>
    <mergeCell ref="J282:K282"/>
    <mergeCell ref="L282:M282"/>
    <mergeCell ref="N282:O282"/>
    <mergeCell ref="C279:G279"/>
    <mergeCell ref="J279:K279"/>
    <mergeCell ref="L279:M279"/>
    <mergeCell ref="N279:O279"/>
    <mergeCell ref="C280:G280"/>
    <mergeCell ref="J280:K280"/>
    <mergeCell ref="L280:M280"/>
    <mergeCell ref="N280:O280"/>
    <mergeCell ref="B276:G276"/>
    <mergeCell ref="C277:G277"/>
    <mergeCell ref="J277:K277"/>
    <mergeCell ref="L277:M277"/>
    <mergeCell ref="N277:O277"/>
    <mergeCell ref="C278:G278"/>
    <mergeCell ref="J278:K278"/>
    <mergeCell ref="L278:M278"/>
    <mergeCell ref="N278:O278"/>
    <mergeCell ref="C272:G272"/>
    <mergeCell ref="J272:K272"/>
    <mergeCell ref="L272:M272"/>
    <mergeCell ref="N272:O272"/>
    <mergeCell ref="N273:O273"/>
    <mergeCell ref="B275:C275"/>
    <mergeCell ref="C270:G270"/>
    <mergeCell ref="J270:K270"/>
    <mergeCell ref="L270:M270"/>
    <mergeCell ref="N270:O270"/>
    <mergeCell ref="C271:G271"/>
    <mergeCell ref="J271:K271"/>
    <mergeCell ref="L271:M271"/>
    <mergeCell ref="N271:O271"/>
    <mergeCell ref="C268:G268"/>
    <mergeCell ref="J268:K268"/>
    <mergeCell ref="L268:M268"/>
    <mergeCell ref="N268:O268"/>
    <mergeCell ref="C269:G269"/>
    <mergeCell ref="J269:K269"/>
    <mergeCell ref="L269:M269"/>
    <mergeCell ref="N269:O269"/>
    <mergeCell ref="C266:G266"/>
    <mergeCell ref="J266:K266"/>
    <mergeCell ref="L266:M266"/>
    <mergeCell ref="N266:O266"/>
    <mergeCell ref="C267:G267"/>
    <mergeCell ref="J267:K267"/>
    <mergeCell ref="L267:M267"/>
    <mergeCell ref="N267:O267"/>
    <mergeCell ref="N264:O264"/>
    <mergeCell ref="C265:G265"/>
    <mergeCell ref="J265:K265"/>
    <mergeCell ref="L265:M265"/>
    <mergeCell ref="N265:O265"/>
    <mergeCell ref="B261:G261"/>
    <mergeCell ref="C262:G262"/>
    <mergeCell ref="J262:K262"/>
    <mergeCell ref="L262:M262"/>
    <mergeCell ref="N262:O262"/>
    <mergeCell ref="C263:G263"/>
    <mergeCell ref="J263:K263"/>
    <mergeCell ref="L263:M263"/>
    <mergeCell ref="N263:O263"/>
    <mergeCell ref="C264:G264"/>
    <mergeCell ref="J264:K264"/>
    <mergeCell ref="L264:M264"/>
    <mergeCell ref="C254:G254"/>
    <mergeCell ref="H254:I254"/>
    <mergeCell ref="J254:K254"/>
    <mergeCell ref="L254:M254"/>
    <mergeCell ref="J246:K246"/>
    <mergeCell ref="L246:M246"/>
    <mergeCell ref="C256:F257"/>
    <mergeCell ref="B260:C260"/>
    <mergeCell ref="L253:M253"/>
    <mergeCell ref="C250:G250"/>
    <mergeCell ref="H250:I250"/>
    <mergeCell ref="J250:K250"/>
    <mergeCell ref="L250:M250"/>
    <mergeCell ref="C252:G252"/>
    <mergeCell ref="H252:I252"/>
    <mergeCell ref="J252:K252"/>
    <mergeCell ref="L252:M252"/>
    <mergeCell ref="C253:G253"/>
    <mergeCell ref="H253:I253"/>
    <mergeCell ref="J253:K253"/>
    <mergeCell ref="C251:G251"/>
    <mergeCell ref="H251:I251"/>
    <mergeCell ref="J251:K251"/>
    <mergeCell ref="L251:M251"/>
    <mergeCell ref="H243:I243"/>
    <mergeCell ref="J243:K243"/>
    <mergeCell ref="L243:M243"/>
    <mergeCell ref="C249:G249"/>
    <mergeCell ref="H249:I249"/>
    <mergeCell ref="J249:K249"/>
    <mergeCell ref="L249:M249"/>
    <mergeCell ref="C245:G245"/>
    <mergeCell ref="H245:I245"/>
    <mergeCell ref="J245:K245"/>
    <mergeCell ref="L245:M245"/>
    <mergeCell ref="C246:G246"/>
    <mergeCell ref="H246:I246"/>
    <mergeCell ref="H244:I244"/>
    <mergeCell ref="J244:K244"/>
    <mergeCell ref="L244:M244"/>
    <mergeCell ref="C247:G247"/>
    <mergeCell ref="H247:I247"/>
    <mergeCell ref="J247:K247"/>
    <mergeCell ref="L247:M247"/>
    <mergeCell ref="C248:G248"/>
    <mergeCell ref="H248:I248"/>
    <mergeCell ref="J248:K248"/>
    <mergeCell ref="L248:M248"/>
    <mergeCell ref="C225:G225"/>
    <mergeCell ref="B213:C213"/>
    <mergeCell ref="B214:G214"/>
    <mergeCell ref="C215:G215"/>
    <mergeCell ref="C216:G216"/>
    <mergeCell ref="C217:G217"/>
    <mergeCell ref="C235:G235"/>
    <mergeCell ref="C237:G237"/>
    <mergeCell ref="C244:G244"/>
    <mergeCell ref="C228:G228"/>
    <mergeCell ref="B231:C231"/>
    <mergeCell ref="B232:G232"/>
    <mergeCell ref="C233:G233"/>
    <mergeCell ref="C234:G234"/>
    <mergeCell ref="B241:C241"/>
    <mergeCell ref="B242:G242"/>
    <mergeCell ref="C243:G243"/>
    <mergeCell ref="C192:F192"/>
    <mergeCell ref="B195:C195"/>
    <mergeCell ref="B196:G196"/>
    <mergeCell ref="C226:G226"/>
    <mergeCell ref="B186:G186"/>
    <mergeCell ref="C187:F187"/>
    <mergeCell ref="C188:F188"/>
    <mergeCell ref="C189:F189"/>
    <mergeCell ref="C190:F190"/>
    <mergeCell ref="C191:F191"/>
    <mergeCell ref="B205:G205"/>
    <mergeCell ref="C206:G206"/>
    <mergeCell ref="C207:G207"/>
    <mergeCell ref="C208:G208"/>
    <mergeCell ref="C210:G210"/>
    <mergeCell ref="C197:G197"/>
    <mergeCell ref="C198:G198"/>
    <mergeCell ref="C199:G199"/>
    <mergeCell ref="C201:G201"/>
    <mergeCell ref="B204:C204"/>
    <mergeCell ref="C219:G219"/>
    <mergeCell ref="B222:C222"/>
    <mergeCell ref="B223:G223"/>
    <mergeCell ref="C224:G224"/>
    <mergeCell ref="B185:C185"/>
    <mergeCell ref="C181:F181"/>
    <mergeCell ref="N181:O181"/>
    <mergeCell ref="P181:Q181"/>
    <mergeCell ref="C182:F182"/>
    <mergeCell ref="P182:Q182"/>
    <mergeCell ref="C179:F179"/>
    <mergeCell ref="N179:O179"/>
    <mergeCell ref="P179:Q179"/>
    <mergeCell ref="C180:F180"/>
    <mergeCell ref="N180:O180"/>
    <mergeCell ref="P180:Q180"/>
    <mergeCell ref="C177:F177"/>
    <mergeCell ref="N177:O177"/>
    <mergeCell ref="P177:Q177"/>
    <mergeCell ref="C178:F178"/>
    <mergeCell ref="N178:O178"/>
    <mergeCell ref="P178:Q178"/>
    <mergeCell ref="C175:F175"/>
    <mergeCell ref="N175:O175"/>
    <mergeCell ref="P175:Q175"/>
    <mergeCell ref="C176:F176"/>
    <mergeCell ref="N176:O176"/>
    <mergeCell ref="P176:Q176"/>
    <mergeCell ref="C173:F173"/>
    <mergeCell ref="N173:O173"/>
    <mergeCell ref="P173:Q173"/>
    <mergeCell ref="C174:F174"/>
    <mergeCell ref="N174:O174"/>
    <mergeCell ref="P174:Q174"/>
    <mergeCell ref="B170:G170"/>
    <mergeCell ref="N170:O170"/>
    <mergeCell ref="C171:F171"/>
    <mergeCell ref="N171:O171"/>
    <mergeCell ref="P171:Q171"/>
    <mergeCell ref="C172:F172"/>
    <mergeCell ref="N172:O172"/>
    <mergeCell ref="P172:Q172"/>
    <mergeCell ref="C166:F166"/>
    <mergeCell ref="N166:O166"/>
    <mergeCell ref="P166:Q166"/>
    <mergeCell ref="C167:F167"/>
    <mergeCell ref="P167:Q167"/>
    <mergeCell ref="B169:C169"/>
    <mergeCell ref="C164:F164"/>
    <mergeCell ref="N164:O164"/>
    <mergeCell ref="P164:Q164"/>
    <mergeCell ref="C165:F165"/>
    <mergeCell ref="N165:O165"/>
    <mergeCell ref="P165:Q165"/>
    <mergeCell ref="C162:F162"/>
    <mergeCell ref="N162:O162"/>
    <mergeCell ref="P162:Q162"/>
    <mergeCell ref="C163:F163"/>
    <mergeCell ref="N163:O163"/>
    <mergeCell ref="P163:Q163"/>
    <mergeCell ref="C160:F160"/>
    <mergeCell ref="N160:O160"/>
    <mergeCell ref="P160:Q160"/>
    <mergeCell ref="C161:F161"/>
    <mergeCell ref="N161:O161"/>
    <mergeCell ref="P161:Q161"/>
    <mergeCell ref="C158:F158"/>
    <mergeCell ref="N158:O158"/>
    <mergeCell ref="P158:Q158"/>
    <mergeCell ref="C159:F159"/>
    <mergeCell ref="N159:O159"/>
    <mergeCell ref="P159:Q159"/>
    <mergeCell ref="B155:G155"/>
    <mergeCell ref="N155:O155"/>
    <mergeCell ref="C156:F156"/>
    <mergeCell ref="N156:O156"/>
    <mergeCell ref="P156:Q156"/>
    <mergeCell ref="C157:F157"/>
    <mergeCell ref="N157:O157"/>
    <mergeCell ref="P157:Q157"/>
    <mergeCell ref="C151:F151"/>
    <mergeCell ref="N151:O151"/>
    <mergeCell ref="P151:Q151"/>
    <mergeCell ref="C152:F152"/>
    <mergeCell ref="P152:Q152"/>
    <mergeCell ref="B154:C154"/>
    <mergeCell ref="C149:F149"/>
    <mergeCell ref="N149:O149"/>
    <mergeCell ref="P149:Q149"/>
    <mergeCell ref="C150:F150"/>
    <mergeCell ref="N150:O150"/>
    <mergeCell ref="P150:Q150"/>
    <mergeCell ref="C147:F147"/>
    <mergeCell ref="N147:O147"/>
    <mergeCell ref="P147:Q147"/>
    <mergeCell ref="C148:F148"/>
    <mergeCell ref="N148:O148"/>
    <mergeCell ref="P148:Q148"/>
    <mergeCell ref="C145:F145"/>
    <mergeCell ref="N145:O145"/>
    <mergeCell ref="P145:Q145"/>
    <mergeCell ref="C146:F146"/>
    <mergeCell ref="N146:O146"/>
    <mergeCell ref="P146:Q146"/>
    <mergeCell ref="C143:F143"/>
    <mergeCell ref="N143:O143"/>
    <mergeCell ref="P143:Q143"/>
    <mergeCell ref="C144:F144"/>
    <mergeCell ref="N144:O144"/>
    <mergeCell ref="P144:Q144"/>
    <mergeCell ref="B140:G140"/>
    <mergeCell ref="N140:O140"/>
    <mergeCell ref="C141:F141"/>
    <mergeCell ref="N141:O141"/>
    <mergeCell ref="P141:Q141"/>
    <mergeCell ref="C142:F142"/>
    <mergeCell ref="N142:O142"/>
    <mergeCell ref="P142:Q142"/>
    <mergeCell ref="C136:F136"/>
    <mergeCell ref="N136:O136"/>
    <mergeCell ref="P136:Q136"/>
    <mergeCell ref="C137:F137"/>
    <mergeCell ref="P137:Q137"/>
    <mergeCell ref="B139:C139"/>
    <mergeCell ref="C134:F134"/>
    <mergeCell ref="N134:O134"/>
    <mergeCell ref="P134:Q134"/>
    <mergeCell ref="C135:F135"/>
    <mergeCell ref="N135:O135"/>
    <mergeCell ref="P135:Q135"/>
    <mergeCell ref="C132:F132"/>
    <mergeCell ref="N132:O132"/>
    <mergeCell ref="P132:Q132"/>
    <mergeCell ref="C133:F133"/>
    <mergeCell ref="N133:O133"/>
    <mergeCell ref="P133:Q133"/>
    <mergeCell ref="C130:F130"/>
    <mergeCell ref="N130:O130"/>
    <mergeCell ref="P130:Q130"/>
    <mergeCell ref="C131:F131"/>
    <mergeCell ref="N131:O131"/>
    <mergeCell ref="P131:Q131"/>
    <mergeCell ref="C128:F128"/>
    <mergeCell ref="N128:O128"/>
    <mergeCell ref="P128:Q128"/>
    <mergeCell ref="C129:F129"/>
    <mergeCell ref="N129:O129"/>
    <mergeCell ref="P129:Q129"/>
    <mergeCell ref="B125:G125"/>
    <mergeCell ref="N125:O125"/>
    <mergeCell ref="C126:F126"/>
    <mergeCell ref="N126:O126"/>
    <mergeCell ref="P126:Q126"/>
    <mergeCell ref="C127:F127"/>
    <mergeCell ref="N127:O127"/>
    <mergeCell ref="P127:Q127"/>
    <mergeCell ref="C121:F121"/>
    <mergeCell ref="N121:O121"/>
    <mergeCell ref="P121:Q121"/>
    <mergeCell ref="C122:F122"/>
    <mergeCell ref="P122:Q122"/>
    <mergeCell ref="B124:C124"/>
    <mergeCell ref="C119:F119"/>
    <mergeCell ref="N119:O119"/>
    <mergeCell ref="P119:Q119"/>
    <mergeCell ref="C120:F120"/>
    <mergeCell ref="N120:O120"/>
    <mergeCell ref="P120:Q120"/>
    <mergeCell ref="C117:F117"/>
    <mergeCell ref="N117:O117"/>
    <mergeCell ref="P117:Q117"/>
    <mergeCell ref="C118:F118"/>
    <mergeCell ref="N118:O118"/>
    <mergeCell ref="P118:Q118"/>
    <mergeCell ref="C115:F115"/>
    <mergeCell ref="N115:O115"/>
    <mergeCell ref="P115:Q115"/>
    <mergeCell ref="C116:F116"/>
    <mergeCell ref="N116:O116"/>
    <mergeCell ref="P116:Q116"/>
    <mergeCell ref="C113:F113"/>
    <mergeCell ref="N113:O113"/>
    <mergeCell ref="P113:Q113"/>
    <mergeCell ref="C114:F114"/>
    <mergeCell ref="N114:O114"/>
    <mergeCell ref="P114:Q114"/>
    <mergeCell ref="C111:F111"/>
    <mergeCell ref="N111:O111"/>
    <mergeCell ref="P111:Q111"/>
    <mergeCell ref="C112:F112"/>
    <mergeCell ref="N112:O112"/>
    <mergeCell ref="P112:Q112"/>
    <mergeCell ref="B104:F104"/>
    <mergeCell ref="G104:H104"/>
    <mergeCell ref="I104:J104"/>
    <mergeCell ref="K104:L104"/>
    <mergeCell ref="M104:N104"/>
    <mergeCell ref="B109:C109"/>
    <mergeCell ref="B110:G110"/>
    <mergeCell ref="N110:O110"/>
    <mergeCell ref="G106:H106"/>
    <mergeCell ref="I106:J106"/>
    <mergeCell ref="K106:L106"/>
    <mergeCell ref="M106:N106"/>
    <mergeCell ref="B105:F105"/>
    <mergeCell ref="G105:H105"/>
    <mergeCell ref="I105:J105"/>
    <mergeCell ref="K105:L105"/>
    <mergeCell ref="M105:N105"/>
    <mergeCell ref="B102:F102"/>
    <mergeCell ref="G102:H102"/>
    <mergeCell ref="I102:J102"/>
    <mergeCell ref="K102:L102"/>
    <mergeCell ref="M102:N102"/>
    <mergeCell ref="B103:F103"/>
    <mergeCell ref="G103:H103"/>
    <mergeCell ref="I103:J103"/>
    <mergeCell ref="K103:L103"/>
    <mergeCell ref="M103:N103"/>
    <mergeCell ref="G98:H98"/>
    <mergeCell ref="I98:J98"/>
    <mergeCell ref="K98:L98"/>
    <mergeCell ref="M98:N98"/>
    <mergeCell ref="B100:C100"/>
    <mergeCell ref="B101:F101"/>
    <mergeCell ref="G101:H101"/>
    <mergeCell ref="I101:J101"/>
    <mergeCell ref="K101:L101"/>
    <mergeCell ref="M101:N101"/>
    <mergeCell ref="B96:F96"/>
    <mergeCell ref="G96:H96"/>
    <mergeCell ref="I96:J96"/>
    <mergeCell ref="K96:L96"/>
    <mergeCell ref="M96:N96"/>
    <mergeCell ref="B97:F97"/>
    <mergeCell ref="G97:H97"/>
    <mergeCell ref="I97:J97"/>
    <mergeCell ref="K97:L97"/>
    <mergeCell ref="M97:N97"/>
    <mergeCell ref="B94:F94"/>
    <mergeCell ref="G94:H94"/>
    <mergeCell ref="I94:J94"/>
    <mergeCell ref="K94:L94"/>
    <mergeCell ref="M94:N94"/>
    <mergeCell ref="B95:F95"/>
    <mergeCell ref="G95:H95"/>
    <mergeCell ref="I95:J95"/>
    <mergeCell ref="K95:L95"/>
    <mergeCell ref="M95:N95"/>
    <mergeCell ref="G90:H90"/>
    <mergeCell ref="I90:J90"/>
    <mergeCell ref="K90:L90"/>
    <mergeCell ref="M90:N90"/>
    <mergeCell ref="B92:C92"/>
    <mergeCell ref="B93:F93"/>
    <mergeCell ref="G93:H93"/>
    <mergeCell ref="I93:J93"/>
    <mergeCell ref="K93:L93"/>
    <mergeCell ref="M93:N93"/>
    <mergeCell ref="B88:F88"/>
    <mergeCell ref="G88:H88"/>
    <mergeCell ref="I88:J88"/>
    <mergeCell ref="K88:L88"/>
    <mergeCell ref="M88:N88"/>
    <mergeCell ref="B89:F89"/>
    <mergeCell ref="G89:H89"/>
    <mergeCell ref="I89:J89"/>
    <mergeCell ref="K89:L89"/>
    <mergeCell ref="M89:N89"/>
    <mergeCell ref="B86:F86"/>
    <mergeCell ref="G86:H86"/>
    <mergeCell ref="I86:J86"/>
    <mergeCell ref="K86:L86"/>
    <mergeCell ref="M86:N86"/>
    <mergeCell ref="B87:F87"/>
    <mergeCell ref="G87:H87"/>
    <mergeCell ref="I87:J87"/>
    <mergeCell ref="K87:L87"/>
    <mergeCell ref="M87:N87"/>
    <mergeCell ref="G82:H82"/>
    <mergeCell ref="I82:J82"/>
    <mergeCell ref="K82:L82"/>
    <mergeCell ref="M82:N82"/>
    <mergeCell ref="B84:C84"/>
    <mergeCell ref="B85:F85"/>
    <mergeCell ref="G85:H85"/>
    <mergeCell ref="I85:J85"/>
    <mergeCell ref="K85:L85"/>
    <mergeCell ref="M85:N85"/>
    <mergeCell ref="B80:F80"/>
    <mergeCell ref="G80:H80"/>
    <mergeCell ref="I80:J80"/>
    <mergeCell ref="K80:L80"/>
    <mergeCell ref="M80:N80"/>
    <mergeCell ref="B81:F81"/>
    <mergeCell ref="G81:H81"/>
    <mergeCell ref="I81:J81"/>
    <mergeCell ref="K81:L81"/>
    <mergeCell ref="M81:N81"/>
    <mergeCell ref="B78:F78"/>
    <mergeCell ref="G78:H78"/>
    <mergeCell ref="I78:J78"/>
    <mergeCell ref="K78:L78"/>
    <mergeCell ref="M78:N78"/>
    <mergeCell ref="B79:F79"/>
    <mergeCell ref="G79:H79"/>
    <mergeCell ref="I79:J79"/>
    <mergeCell ref="K79:L79"/>
    <mergeCell ref="M79:N79"/>
    <mergeCell ref="B76:C76"/>
    <mergeCell ref="B77:F77"/>
    <mergeCell ref="G77:H77"/>
    <mergeCell ref="I77:J77"/>
    <mergeCell ref="K77:L77"/>
    <mergeCell ref="M77:N77"/>
    <mergeCell ref="B73:F73"/>
    <mergeCell ref="G73:H73"/>
    <mergeCell ref="I73:J73"/>
    <mergeCell ref="K73:L73"/>
    <mergeCell ref="M73:N73"/>
    <mergeCell ref="G74:H74"/>
    <mergeCell ref="I74:J74"/>
    <mergeCell ref="K74:L74"/>
    <mergeCell ref="M74:N74"/>
    <mergeCell ref="B71:F71"/>
    <mergeCell ref="G71:H71"/>
    <mergeCell ref="I71:J71"/>
    <mergeCell ref="K71:L71"/>
    <mergeCell ref="M71:N71"/>
    <mergeCell ref="B72:F72"/>
    <mergeCell ref="G72:H72"/>
    <mergeCell ref="I72:J72"/>
    <mergeCell ref="K72:L72"/>
    <mergeCell ref="M72:N72"/>
    <mergeCell ref="M69:N69"/>
    <mergeCell ref="B70:F70"/>
    <mergeCell ref="G70:H70"/>
    <mergeCell ref="I70:J70"/>
    <mergeCell ref="K70:L70"/>
    <mergeCell ref="M70:N70"/>
    <mergeCell ref="B64:F64"/>
    <mergeCell ref="B68:C68"/>
    <mergeCell ref="B69:F69"/>
    <mergeCell ref="G69:H69"/>
    <mergeCell ref="I69:J69"/>
    <mergeCell ref="K69:L69"/>
    <mergeCell ref="B65:F65"/>
    <mergeCell ref="B62:F62"/>
    <mergeCell ref="B63:F63"/>
    <mergeCell ref="B55:F55"/>
    <mergeCell ref="B57:F57"/>
    <mergeCell ref="B58:F58"/>
    <mergeCell ref="J58:K58"/>
    <mergeCell ref="B59:F59"/>
    <mergeCell ref="J59:K59"/>
    <mergeCell ref="B60:F60"/>
    <mergeCell ref="J61:K61"/>
    <mergeCell ref="J62:K62"/>
    <mergeCell ref="B50:C50"/>
    <mergeCell ref="B51:F51"/>
    <mergeCell ref="B52:F52"/>
    <mergeCell ref="B53:F53"/>
    <mergeCell ref="B54:F54"/>
    <mergeCell ref="C48:F48"/>
    <mergeCell ref="I48:J48"/>
    <mergeCell ref="K48:L48"/>
    <mergeCell ref="B61:F61"/>
    <mergeCell ref="J60:K60"/>
    <mergeCell ref="L60:M60"/>
    <mergeCell ref="M5:P5"/>
    <mergeCell ref="C9:E13"/>
    <mergeCell ref="M13:P14"/>
    <mergeCell ref="F17:M21"/>
    <mergeCell ref="C25:F26"/>
    <mergeCell ref="C28:I28"/>
    <mergeCell ref="C44:F44"/>
    <mergeCell ref="I44:J44"/>
    <mergeCell ref="K44:L44"/>
    <mergeCell ref="I41:J41"/>
    <mergeCell ref="K41:L41"/>
    <mergeCell ref="I42:J42"/>
    <mergeCell ref="K42:L42"/>
    <mergeCell ref="I43:J43"/>
    <mergeCell ref="K43:L43"/>
    <mergeCell ref="C31:F32"/>
    <mergeCell ref="C34:I34"/>
    <mergeCell ref="C37:F38"/>
    <mergeCell ref="B40:C40"/>
    <mergeCell ref="I40:J40"/>
    <mergeCell ref="K40:L40"/>
    <mergeCell ref="C42:F42"/>
    <mergeCell ref="C46:F46"/>
    <mergeCell ref="I46:J46"/>
    <mergeCell ref="K46:L46"/>
    <mergeCell ref="C47:F47"/>
    <mergeCell ref="I47:J47"/>
    <mergeCell ref="K47:L47"/>
    <mergeCell ref="C45:F45"/>
    <mergeCell ref="I45:J45"/>
    <mergeCell ref="K45:L45"/>
    <mergeCell ref="R181:S181"/>
    <mergeCell ref="R182:S182"/>
    <mergeCell ref="R156:S156"/>
    <mergeCell ref="R157:S157"/>
    <mergeCell ref="R158:S158"/>
    <mergeCell ref="R159:S159"/>
    <mergeCell ref="R160:S160"/>
    <mergeCell ref="R161:S161"/>
    <mergeCell ref="R162:S162"/>
    <mergeCell ref="R163:S163"/>
    <mergeCell ref="R164:S164"/>
    <mergeCell ref="R165:S165"/>
    <mergeCell ref="R166:S166"/>
    <mergeCell ref="R167:S167"/>
    <mergeCell ref="R171:S171"/>
    <mergeCell ref="R172:S172"/>
    <mergeCell ref="R173:S173"/>
    <mergeCell ref="R174:S174"/>
    <mergeCell ref="R175:S175"/>
    <mergeCell ref="R176:S176"/>
    <mergeCell ref="R177:S177"/>
    <mergeCell ref="R178:S178"/>
    <mergeCell ref="R179:S179"/>
    <mergeCell ref="R142:S142"/>
    <mergeCell ref="R143:S143"/>
    <mergeCell ref="R144:S144"/>
    <mergeCell ref="R145:S145"/>
    <mergeCell ref="R146:S146"/>
    <mergeCell ref="R147:S147"/>
    <mergeCell ref="R148:S148"/>
    <mergeCell ref="R149:S149"/>
    <mergeCell ref="R180:S180"/>
    <mergeCell ref="R130:S130"/>
    <mergeCell ref="R131:S131"/>
    <mergeCell ref="R132:S132"/>
    <mergeCell ref="R133:S133"/>
    <mergeCell ref="R134:S134"/>
    <mergeCell ref="R135:S135"/>
    <mergeCell ref="R136:S136"/>
    <mergeCell ref="R137:S137"/>
    <mergeCell ref="R141:S141"/>
    <mergeCell ref="R120:S120"/>
    <mergeCell ref="R121:S121"/>
    <mergeCell ref="R122:S122"/>
    <mergeCell ref="C200:G200"/>
    <mergeCell ref="C209:G209"/>
    <mergeCell ref="C218:G218"/>
    <mergeCell ref="C227:G227"/>
    <mergeCell ref="C236:G236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119:S119"/>
    <mergeCell ref="R150:S150"/>
    <mergeCell ref="R151:S151"/>
    <mergeCell ref="R152:S152"/>
    <mergeCell ref="R126:S126"/>
    <mergeCell ref="R127:S127"/>
    <mergeCell ref="R128:S128"/>
    <mergeCell ref="R129:S129"/>
  </mergeCells>
  <dataValidations count="17">
    <dataValidation allowBlank="1" showInputMessage="1" showErrorMessage="1" prompt="Tabela wypełniana przez województwo._x000a_Uwaga! Wydatki inwestycyjne są ponoszone z paragrafów inwestycyjnych, należy zwrócić uwagę aby zwrot niewykorzystanej części dotacji został dokonany z uwzględnieniem odpowiednich paragrafów." sqref="C25:F26"/>
    <dataValidation type="whole" errorStyle="warning" operator="greaterThanOrEqual" allowBlank="1" showInputMessage="1" showErrorMessage="1" error="Deklarowana liczba PA niezgodna z Umową. Wniosek nie będzie zaakceptowany." prompt="deklarowana liczba PA nie może być mniejsza niż minimalna liczba określona w załączniku nr 8 do Umowy" sqref="H42">
      <formula1>H41</formula1>
    </dataValidation>
    <dataValidation allowBlank="1" showInputMessage="1" showErrorMessage="1" prompt="deklarowana liczba PA dla poszczególnych LPI nie może być mniejsza niż minimalna liczba określona w załączniku nr 8 do Umow." sqref="H44:H47"/>
    <dataValidation allowBlank="1" showInputMessage="1" showErrorMessage="1" prompt="tabela wypełniana automatycznie wykorzystując dane z tabel od 3.3 do 3.7" sqref="B50:C50 B40:C40"/>
    <dataValidation allowBlank="1" showInputMessage="1" showErrorMessage="1" prompt="Tabela pomocnicza wypełniana automatycznie." sqref="J58:J59 J61:J62"/>
    <dataValidation allowBlank="1" showInputMessage="1" showErrorMessage="1" prompt="komórki wypełniane automatycznie." sqref="H57:I61 Q58:Q60 G57:G65 L58:M59 N58:N60 H63:I65 L61:M62"/>
    <dataValidation allowBlank="1" showInputMessage="1" showErrorMessage="1" prompt="Należy uzupełnić kolumnę jeżeli działanie nie zostało zrealizowane zgodnie z Wnioskiem o przyznanie dotacji celowej, zrealizowano działanie nie ujęte we Wniosku lub poniesiono wyższe koszty niż zakładane we Wniosku." sqref="L243:M253 K355:M366 N307:O317 N262:O272 N277:O287 N292:O302 N322:O332"/>
    <dataValidation allowBlank="1" showInputMessage="1" showErrorMessage="1" prompt="Proszę o uzupełnienie nazwy województwa." sqref="C9:E13"/>
    <dataValidation allowBlank="1" showInputMessage="1" showErrorMessage="1" prompt="Proszę o uzupełnienie daty i miejscowości." sqref="M5:P5"/>
    <dataValidation allowBlank="1" showInputMessage="1" showErrorMessage="1" prompt="Proszę o wpisanie roku, którego dotyczy dotacja." sqref="F17"/>
    <dataValidation allowBlank="1" showInputMessage="1" showErrorMessage="1" prompt="&quot;inne&quot; działania niż w pozycjach od 1 do 3 nie są objęte punktami aktywności." sqref="C201:G201 C228:G228 C210:G210 C219:G219 C237:G237"/>
    <dataValidation allowBlank="1" showInputMessage="1" showErrorMessage="1" prompt="Tabela wypełniana przez województwo." sqref="B370:C370 B241:C241 B340:C340 B352:C352 B260:B261 C260 B275:B276 C275 B290:B291 C290 B305:B306 C305 B320:B321 C320"/>
    <dataValidation allowBlank="1" showInputMessage="1" showErrorMessage="1" prompt="W tabeli województwo wypełnia jedynie kolumnę &quot;liczba&quot;." sqref="B185:C185 B195:C195 B204:C204 B213:C213 B222:C222 B231:C231 B68:C68 B76:C76 B84:C84 B92:C92 B100:C100"/>
    <dataValidation allowBlank="1" showInputMessage="1" showErrorMessage="1" prompt="Tabela wypełniana przez województwo._x000a_Proszę zwrócić uwagę, aby w wypełnianym wierszu nie pozostawić wolnych kolumn." sqref="B109:C109 B124:C124 B139:C139 B154:C154 B169:C169"/>
    <dataValidation allowBlank="1" showInputMessage="1" showErrorMessage="1" prompt="Jeżeli potrzebujesz dodatkowych wierszy skorzystaj z opcji &quot;odkryj&quot;." sqref="A116:B122 A327:B333 A176:B182 A312:B318 A146:B152 A131:B137 A378:B392 A161:B167 A248:B254 A267:B273 A361:B367 A282:B288 A297:B303"/>
    <dataValidation type="list" allowBlank="1" showInputMessage="1" showErrorMessage="1" sqref="H278:I287 H323:I332 H308:I317 H293:I302">
      <formula1>$M$17:$M$26</formula1>
    </dataValidation>
    <dataValidation allowBlank="1" showInputMessage="1" showErrorMessage="1" prompt="wartości wypełniane automatycznie danymi z tabel 3.3" sqref="G52:I56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5" fitToHeight="0" orientation="landscape" r:id="rId1"/>
  <rowBreaks count="5" manualBreakCount="5">
    <brk id="137" max="14" man="1"/>
    <brk id="182" max="14" man="1"/>
    <brk id="230" max="14" man="1"/>
    <brk id="255" max="14" man="1"/>
    <brk id="350" max="14" man="1"/>
  </rowBreaks>
  <ignoredErrors>
    <ignoredError sqref="K46 I46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'do aut wyliczen'!$M$3:$M$4</xm:f>
          </x14:formula1>
          <xm:sqref>I357:J366 J244:K253 J263:K272 J278:K287 J293:K302 J308:K317 J323:K332</xm:sqref>
        </x14:dataValidation>
        <x14:dataValidation type="list" allowBlank="1" showInputMessage="1" showErrorMessage="1">
          <x14:formula1>
            <xm:f>'do aut wyliczen'!$K$3:$K$4</xm:f>
          </x14:formula1>
          <xm:sqref>M172:M181 M112:M121 M157:M166 M127:M136 M142:M151</xm:sqref>
        </x14:dataValidation>
        <x14:dataValidation type="list" allowBlank="1" showInputMessage="1" showErrorMessage="1">
          <x14:formula1>
            <xm:f>'do aut wyliczen'!$L$3:$L$6</xm:f>
          </x14:formula1>
          <xm:sqref>N172:N181 N112:N121 N157:N166 N127:N136 N142:N151</xm:sqref>
        </x14:dataValidation>
        <x14:dataValidation type="list" allowBlank="1" showInputMessage="1" showErrorMessage="1">
          <x14:formula1>
            <xm:f>'do aut wyliczen'!$M$17:$M$26</xm:f>
          </x14:formula1>
          <xm:sqref>H263:I272</xm:sqref>
        </x14:dataValidation>
        <x14:dataValidation type="list" allowBlank="1" showInputMessage="1" showErrorMessage="1">
          <x14:formula1>
            <xm:f>'do aut wyliczen'!$K$33:$K$38</xm:f>
          </x14:formula1>
          <xm:sqref>H374:H393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06"/>
  <sheetViews>
    <sheetView showGridLines="0" zoomScale="70" zoomScaleNormal="70" zoomScaleSheetLayoutView="85" workbookViewId="0">
      <selection activeCell="M13" sqref="M13:P14"/>
    </sheetView>
  </sheetViews>
  <sheetFormatPr defaultRowHeight="15" x14ac:dyDescent="0.25"/>
  <cols>
    <col min="1" max="3" width="9.140625" style="11"/>
    <col min="4" max="4" width="9.5703125" style="11" customWidth="1"/>
    <col min="5" max="5" width="12.140625" style="11" customWidth="1"/>
    <col min="6" max="6" width="15.140625" style="11" customWidth="1"/>
    <col min="7" max="7" width="24.85546875" style="11" customWidth="1"/>
    <col min="8" max="8" width="23" style="11" customWidth="1"/>
    <col min="9" max="9" width="21.7109375" style="11" customWidth="1"/>
    <col min="10" max="12" width="22" style="11" customWidth="1"/>
    <col min="13" max="13" width="23.28515625" style="11" customWidth="1"/>
    <col min="14" max="14" width="20.28515625" style="11" customWidth="1"/>
    <col min="15" max="15" width="12.7109375" style="11" customWidth="1"/>
    <col min="16" max="16384" width="9.140625" style="11"/>
  </cols>
  <sheetData>
    <row r="3" spans="2:17" x14ac:dyDescent="0.25">
      <c r="Q3" s="12" t="s">
        <v>302</v>
      </c>
    </row>
    <row r="4" spans="2:17" ht="15.75" thickBot="1" x14ac:dyDescent="0.3"/>
    <row r="5" spans="2:17" ht="15.75" thickBot="1" x14ac:dyDescent="0.3">
      <c r="M5" s="321"/>
      <c r="N5" s="322"/>
      <c r="O5" s="322"/>
      <c r="P5" s="233"/>
    </row>
    <row r="6" spans="2:17" x14ac:dyDescent="0.25">
      <c r="N6" s="13" t="s">
        <v>0</v>
      </c>
    </row>
    <row r="8" spans="2:17" ht="15.75" thickBot="1" x14ac:dyDescent="0.3"/>
    <row r="9" spans="2:17" ht="15" customHeight="1" x14ac:dyDescent="0.25">
      <c r="B9" s="14"/>
      <c r="C9" s="323" t="s">
        <v>280</v>
      </c>
      <c r="D9" s="324"/>
      <c r="E9" s="325"/>
      <c r="F9" s="15"/>
      <c r="G9" s="14"/>
      <c r="H9" s="14"/>
      <c r="I9" s="14"/>
    </row>
    <row r="10" spans="2:17" ht="15" customHeight="1" x14ac:dyDescent="0.25">
      <c r="B10" s="14"/>
      <c r="C10" s="326"/>
      <c r="D10" s="327"/>
      <c r="E10" s="328"/>
      <c r="F10" s="15"/>
      <c r="G10" s="14"/>
      <c r="H10" s="14"/>
      <c r="I10" s="14"/>
    </row>
    <row r="11" spans="2:17" ht="15" customHeight="1" x14ac:dyDescent="0.25">
      <c r="B11" s="14"/>
      <c r="C11" s="326"/>
      <c r="D11" s="327"/>
      <c r="E11" s="328"/>
      <c r="F11" s="15"/>
      <c r="G11" s="14"/>
      <c r="H11" s="14"/>
      <c r="I11" s="14"/>
    </row>
    <row r="12" spans="2:17" ht="15.75" customHeight="1" thickBot="1" x14ac:dyDescent="0.3">
      <c r="B12" s="14"/>
      <c r="C12" s="326"/>
      <c r="D12" s="327"/>
      <c r="E12" s="328"/>
      <c r="F12" s="15"/>
      <c r="G12" s="14"/>
      <c r="H12" s="14"/>
      <c r="I12" s="14"/>
    </row>
    <row r="13" spans="2:17" ht="15.75" customHeight="1" thickBot="1" x14ac:dyDescent="0.3">
      <c r="B13" s="14"/>
      <c r="C13" s="329"/>
      <c r="D13" s="330"/>
      <c r="E13" s="331"/>
      <c r="F13" s="15"/>
      <c r="G13" s="14"/>
      <c r="H13" s="14"/>
      <c r="I13" s="14"/>
      <c r="M13" s="522" t="s">
        <v>303</v>
      </c>
      <c r="N13" s="523"/>
      <c r="O13" s="523"/>
      <c r="P13" s="524"/>
    </row>
    <row r="14" spans="2:17" ht="15.75" thickBot="1" x14ac:dyDescent="0.3">
      <c r="B14" s="14"/>
      <c r="C14" s="15"/>
      <c r="D14" s="15"/>
      <c r="E14" s="15"/>
      <c r="F14" s="15"/>
      <c r="G14" s="14"/>
      <c r="H14" s="14"/>
      <c r="I14" s="14"/>
      <c r="M14" s="525"/>
      <c r="N14" s="526"/>
      <c r="O14" s="526"/>
      <c r="P14" s="527"/>
    </row>
    <row r="15" spans="2:17" x14ac:dyDescent="0.25">
      <c r="B15" s="14"/>
      <c r="C15" s="15"/>
      <c r="D15" s="15"/>
      <c r="E15" s="15"/>
      <c r="F15" s="15"/>
      <c r="G15" s="14"/>
      <c r="H15" s="14"/>
      <c r="I15" s="14"/>
      <c r="M15" s="16"/>
    </row>
    <row r="16" spans="2:17" ht="15.75" thickBot="1" x14ac:dyDescent="0.3">
      <c r="B16" s="14"/>
      <c r="C16" s="15"/>
      <c r="D16" s="15"/>
      <c r="E16" s="15"/>
      <c r="F16" s="15"/>
      <c r="G16" s="14"/>
      <c r="H16" s="14"/>
      <c r="I16" s="14"/>
      <c r="M16" s="17"/>
    </row>
    <row r="17" spans="2:18" ht="15" customHeight="1" x14ac:dyDescent="0.25">
      <c r="B17" s="14"/>
      <c r="C17" s="15"/>
      <c r="D17" s="15"/>
      <c r="E17" s="15"/>
      <c r="F17" s="337" t="s">
        <v>295</v>
      </c>
      <c r="G17" s="495"/>
      <c r="H17" s="495"/>
      <c r="I17" s="495"/>
      <c r="J17" s="495"/>
      <c r="K17" s="495"/>
      <c r="L17" s="495"/>
      <c r="M17" s="496"/>
    </row>
    <row r="18" spans="2:18" ht="15.75" customHeight="1" x14ac:dyDescent="0.25">
      <c r="B18" s="14"/>
      <c r="C18" s="15"/>
      <c r="D18" s="15"/>
      <c r="E18" s="15"/>
      <c r="F18" s="497"/>
      <c r="G18" s="498"/>
      <c r="H18" s="498"/>
      <c r="I18" s="498"/>
      <c r="J18" s="498"/>
      <c r="K18" s="498"/>
      <c r="L18" s="498"/>
      <c r="M18" s="499"/>
    </row>
    <row r="19" spans="2:18" ht="15" customHeight="1" x14ac:dyDescent="0.25">
      <c r="B19" s="14"/>
      <c r="C19" s="15"/>
      <c r="D19" s="15"/>
      <c r="E19" s="15"/>
      <c r="F19" s="497"/>
      <c r="G19" s="498"/>
      <c r="H19" s="498"/>
      <c r="I19" s="498"/>
      <c r="J19" s="498"/>
      <c r="K19" s="498"/>
      <c r="L19" s="498"/>
      <c r="M19" s="499"/>
    </row>
    <row r="20" spans="2:18" ht="15" customHeight="1" x14ac:dyDescent="0.25">
      <c r="B20" s="14"/>
      <c r="C20" s="15"/>
      <c r="D20" s="15"/>
      <c r="E20" s="15"/>
      <c r="F20" s="497"/>
      <c r="G20" s="498"/>
      <c r="H20" s="498"/>
      <c r="I20" s="498"/>
      <c r="J20" s="498"/>
      <c r="K20" s="498"/>
      <c r="L20" s="498"/>
      <c r="M20" s="499"/>
      <c r="N20" s="15"/>
      <c r="O20" s="15"/>
      <c r="P20" s="15"/>
      <c r="Q20" s="14"/>
      <c r="R20" s="14"/>
    </row>
    <row r="21" spans="2:18" ht="15.75" customHeight="1" thickBot="1" x14ac:dyDescent="0.3">
      <c r="B21" s="14"/>
      <c r="C21" s="15"/>
      <c r="D21" s="15"/>
      <c r="E21" s="15"/>
      <c r="F21" s="500"/>
      <c r="G21" s="501"/>
      <c r="H21" s="501"/>
      <c r="I21" s="501"/>
      <c r="J21" s="501"/>
      <c r="K21" s="501"/>
      <c r="L21" s="501"/>
      <c r="M21" s="502"/>
      <c r="N21" s="15"/>
      <c r="O21" s="15"/>
      <c r="P21" s="15"/>
      <c r="Q21" s="14"/>
      <c r="R21" s="14"/>
    </row>
    <row r="24" spans="2:18" ht="15.75" thickBot="1" x14ac:dyDescent="0.3"/>
    <row r="25" spans="2:18" x14ac:dyDescent="0.25">
      <c r="C25" s="300" t="s">
        <v>38</v>
      </c>
      <c r="D25" s="301"/>
      <c r="E25" s="301"/>
      <c r="F25" s="302"/>
    </row>
    <row r="26" spans="2:18" ht="15.75" thickBot="1" x14ac:dyDescent="0.3">
      <c r="C26" s="303"/>
      <c r="D26" s="304"/>
      <c r="E26" s="304"/>
      <c r="F26" s="305"/>
    </row>
    <row r="28" spans="2:18" ht="28.5" customHeight="1" x14ac:dyDescent="0.3">
      <c r="C28" s="464" t="s">
        <v>233</v>
      </c>
      <c r="D28" s="464"/>
      <c r="E28" s="464"/>
      <c r="F28" s="464"/>
      <c r="G28" s="464"/>
      <c r="H28" s="464"/>
      <c r="I28" s="464"/>
    </row>
    <row r="30" spans="2:18" ht="15.75" thickBot="1" x14ac:dyDescent="0.3"/>
    <row r="31" spans="2:18" x14ac:dyDescent="0.25">
      <c r="C31" s="300" t="s">
        <v>39</v>
      </c>
      <c r="D31" s="301"/>
      <c r="E31" s="301"/>
      <c r="F31" s="302"/>
    </row>
    <row r="32" spans="2:18" ht="15.75" thickBot="1" x14ac:dyDescent="0.3">
      <c r="C32" s="303"/>
      <c r="D32" s="304"/>
      <c r="E32" s="304"/>
      <c r="F32" s="305"/>
    </row>
    <row r="34" spans="2:13" ht="27.75" customHeight="1" x14ac:dyDescent="0.3">
      <c r="C34" s="503" t="s">
        <v>233</v>
      </c>
      <c r="D34" s="504"/>
      <c r="E34" s="504"/>
      <c r="F34" s="504"/>
      <c r="G34" s="504"/>
      <c r="H34" s="504"/>
      <c r="I34" s="505"/>
    </row>
    <row r="36" spans="2:13" ht="15.75" thickBot="1" x14ac:dyDescent="0.3"/>
    <row r="37" spans="2:13" x14ac:dyDescent="0.25">
      <c r="C37" s="300" t="s">
        <v>40</v>
      </c>
      <c r="D37" s="301"/>
      <c r="E37" s="301"/>
      <c r="F37" s="302"/>
    </row>
    <row r="38" spans="2:13" ht="15.75" thickBot="1" x14ac:dyDescent="0.3">
      <c r="C38" s="303"/>
      <c r="D38" s="304"/>
      <c r="E38" s="304"/>
      <c r="F38" s="305"/>
    </row>
    <row r="39" spans="2:13" x14ac:dyDescent="0.25">
      <c r="I39" s="14"/>
      <c r="J39" s="14"/>
      <c r="K39" s="14"/>
      <c r="L39" s="14"/>
      <c r="M39" s="14"/>
    </row>
    <row r="40" spans="2:13" ht="41.25" customHeight="1" thickBot="1" x14ac:dyDescent="0.35">
      <c r="B40" s="203" t="s">
        <v>73</v>
      </c>
      <c r="C40" s="461"/>
      <c r="I40" s="475"/>
      <c r="J40" s="475"/>
      <c r="K40" s="475"/>
      <c r="L40" s="475"/>
      <c r="M40" s="14"/>
    </row>
    <row r="41" spans="2:13" ht="36" customHeight="1" thickBot="1" x14ac:dyDescent="0.35">
      <c r="B41" s="135"/>
      <c r="C41" s="135"/>
      <c r="D41" s="136"/>
      <c r="E41" s="136"/>
      <c r="F41" s="136"/>
      <c r="G41" s="137" t="s">
        <v>230</v>
      </c>
      <c r="H41" s="138" t="s">
        <v>232</v>
      </c>
      <c r="I41" s="467" t="s">
        <v>218</v>
      </c>
      <c r="J41" s="468"/>
      <c r="K41" s="469" t="s">
        <v>219</v>
      </c>
      <c r="L41" s="470"/>
    </row>
    <row r="42" spans="2:13" ht="24" thickBot="1" x14ac:dyDescent="0.4">
      <c r="B42" s="139" t="s">
        <v>117</v>
      </c>
      <c r="C42" s="433" t="s">
        <v>247</v>
      </c>
      <c r="D42" s="434"/>
      <c r="E42" s="434"/>
      <c r="F42" s="434"/>
      <c r="G42" s="117">
        <f>'Wniosek o dotację'!G208</f>
        <v>12070</v>
      </c>
      <c r="H42" s="163">
        <f>'Wniosek o dotację'!H208</f>
        <v>0</v>
      </c>
      <c r="I42" s="465">
        <f>M74+SUM(P112:Q121)+J188+K202</f>
        <v>0</v>
      </c>
      <c r="J42" s="466"/>
      <c r="K42" s="471">
        <f>I42/G42</f>
        <v>0</v>
      </c>
      <c r="L42" s="472"/>
    </row>
    <row r="43" spans="2:13" ht="12.75" customHeight="1" x14ac:dyDescent="0.35">
      <c r="B43" s="140"/>
      <c r="C43" s="53"/>
      <c r="D43" s="53"/>
      <c r="E43" s="53"/>
      <c r="F43" s="53"/>
      <c r="G43" s="164"/>
      <c r="H43" s="165"/>
      <c r="I43" s="480"/>
      <c r="J43" s="481"/>
      <c r="K43" s="473"/>
      <c r="L43" s="474"/>
    </row>
    <row r="44" spans="2:13" ht="23.25" x14ac:dyDescent="0.35">
      <c r="B44" s="139" t="s">
        <v>118</v>
      </c>
      <c r="C44" s="433" t="s">
        <v>248</v>
      </c>
      <c r="D44" s="434"/>
      <c r="E44" s="434"/>
      <c r="F44" s="434"/>
      <c r="G44" s="117">
        <f>'Wniosek o dotację'!G210</f>
        <v>3260</v>
      </c>
      <c r="H44" s="166">
        <f>'Wniosek o dotację'!H210</f>
        <v>0</v>
      </c>
      <c r="I44" s="465">
        <f>M82+SUM(P127:Q136)+J189+K211</f>
        <v>0</v>
      </c>
      <c r="J44" s="466"/>
      <c r="K44" s="471">
        <f>I44/G44</f>
        <v>0</v>
      </c>
      <c r="L44" s="472"/>
    </row>
    <row r="45" spans="2:13" ht="23.25" x14ac:dyDescent="0.35">
      <c r="B45" s="139" t="s">
        <v>119</v>
      </c>
      <c r="C45" s="433" t="s">
        <v>249</v>
      </c>
      <c r="D45" s="434"/>
      <c r="E45" s="434"/>
      <c r="F45" s="434"/>
      <c r="G45" s="117">
        <f>'Wniosek o dotację'!G211</f>
        <v>3260</v>
      </c>
      <c r="H45" s="166">
        <f>'Wniosek o dotację'!H211</f>
        <v>0</v>
      </c>
      <c r="I45" s="465">
        <f>M90+SUM(P142:Q151)+J190+K220</f>
        <v>0</v>
      </c>
      <c r="J45" s="466"/>
      <c r="K45" s="471">
        <f t="shared" ref="K45:K47" si="0">I45/G45</f>
        <v>0</v>
      </c>
      <c r="L45" s="472"/>
    </row>
    <row r="46" spans="2:13" ht="23.25" x14ac:dyDescent="0.35">
      <c r="B46" s="139" t="s">
        <v>120</v>
      </c>
      <c r="C46" s="433" t="s">
        <v>250</v>
      </c>
      <c r="D46" s="434"/>
      <c r="E46" s="434"/>
      <c r="F46" s="434"/>
      <c r="G46" s="117">
        <f>'Wniosek o dotację'!G212</f>
        <v>3260</v>
      </c>
      <c r="H46" s="166">
        <f>'Wniosek o dotację'!H212</f>
        <v>0</v>
      </c>
      <c r="I46" s="465">
        <f>M98+SUM(P157:Q166)+J191+K229</f>
        <v>0</v>
      </c>
      <c r="J46" s="466"/>
      <c r="K46" s="471">
        <f t="shared" si="0"/>
        <v>0</v>
      </c>
      <c r="L46" s="472"/>
    </row>
    <row r="47" spans="2:13" ht="24" thickBot="1" x14ac:dyDescent="0.4">
      <c r="B47" s="139" t="s">
        <v>121</v>
      </c>
      <c r="C47" s="433" t="s">
        <v>251</v>
      </c>
      <c r="D47" s="434"/>
      <c r="E47" s="434"/>
      <c r="F47" s="434"/>
      <c r="G47" s="117">
        <f>'Wniosek o dotację'!G213</f>
        <v>3260</v>
      </c>
      <c r="H47" s="166">
        <f>'Wniosek o dotację'!H213</f>
        <v>0</v>
      </c>
      <c r="I47" s="465">
        <f>M106+SUM(P172:Q181)+J192+K238</f>
        <v>0</v>
      </c>
      <c r="J47" s="466"/>
      <c r="K47" s="471">
        <f t="shared" si="0"/>
        <v>0</v>
      </c>
      <c r="L47" s="472"/>
    </row>
    <row r="48" spans="2:13" ht="21.75" thickBot="1" x14ac:dyDescent="0.4">
      <c r="B48" s="141" t="s">
        <v>70</v>
      </c>
      <c r="C48" s="506"/>
      <c r="D48" s="506"/>
      <c r="E48" s="506"/>
      <c r="F48" s="506"/>
      <c r="G48" s="142"/>
      <c r="H48" s="143"/>
      <c r="I48" s="476"/>
      <c r="J48" s="477"/>
      <c r="K48" s="478"/>
      <c r="L48" s="479"/>
    </row>
    <row r="50" spans="2:18" ht="18.75" x14ac:dyDescent="0.3">
      <c r="B50" s="250" t="s">
        <v>167</v>
      </c>
      <c r="C50" s="252"/>
    </row>
    <row r="51" spans="2:18" ht="66" customHeight="1" x14ac:dyDescent="0.25">
      <c r="B51" s="462" t="s">
        <v>252</v>
      </c>
      <c r="C51" s="462"/>
      <c r="D51" s="462"/>
      <c r="E51" s="462"/>
      <c r="F51" s="463"/>
      <c r="G51" s="144" t="s">
        <v>223</v>
      </c>
      <c r="H51" s="144" t="s">
        <v>224</v>
      </c>
      <c r="I51" s="144" t="s">
        <v>225</v>
      </c>
    </row>
    <row r="52" spans="2:18" ht="21" x14ac:dyDescent="0.35">
      <c r="B52" s="280" t="s">
        <v>41</v>
      </c>
      <c r="C52" s="280"/>
      <c r="D52" s="280"/>
      <c r="E52" s="280"/>
      <c r="F52" s="281"/>
      <c r="G52" s="119">
        <f>'Wniosek o dotację'!G218</f>
        <v>0</v>
      </c>
      <c r="H52" s="119">
        <f>I70+I78+I86+I94+I102</f>
        <v>0</v>
      </c>
      <c r="I52" s="119">
        <f>K70+K78+K86+K94+K102</f>
        <v>0</v>
      </c>
    </row>
    <row r="53" spans="2:18" ht="21" x14ac:dyDescent="0.35">
      <c r="B53" s="280" t="s">
        <v>42</v>
      </c>
      <c r="C53" s="280"/>
      <c r="D53" s="280"/>
      <c r="E53" s="280"/>
      <c r="F53" s="281"/>
      <c r="G53" s="119">
        <f>'Wniosek o dotację'!G219</f>
        <v>0</v>
      </c>
      <c r="H53" s="119">
        <f>I71+I79+I87+I95+I103</f>
        <v>0</v>
      </c>
      <c r="I53" s="119">
        <f>K71+K79+K87+K95+K103</f>
        <v>0</v>
      </c>
    </row>
    <row r="54" spans="2:18" ht="21" x14ac:dyDescent="0.35">
      <c r="B54" s="280" t="s">
        <v>239</v>
      </c>
      <c r="C54" s="280"/>
      <c r="D54" s="280"/>
      <c r="E54" s="280"/>
      <c r="F54" s="281"/>
      <c r="G54" s="119">
        <f>'Wniosek o dotację'!G220</f>
        <v>0</v>
      </c>
      <c r="H54" s="119">
        <f>I72+I80+I88+I96+I104</f>
        <v>0</v>
      </c>
      <c r="I54" s="119">
        <f>K72+K80+K88+K96+K104</f>
        <v>0</v>
      </c>
    </row>
    <row r="55" spans="2:18" ht="21" x14ac:dyDescent="0.35">
      <c r="B55" s="189" t="s">
        <v>188</v>
      </c>
      <c r="C55" s="190"/>
      <c r="D55" s="190"/>
      <c r="E55" s="190"/>
      <c r="F55" s="191"/>
      <c r="G55" s="119">
        <f>'Wniosek o dotację'!G221</f>
        <v>0</v>
      </c>
      <c r="H55" s="119">
        <f>I73+I81+I89+I97+I105</f>
        <v>0</v>
      </c>
      <c r="I55" s="119">
        <f>K73+K81+K89+K97+K105</f>
        <v>0</v>
      </c>
      <c r="J55" s="14"/>
      <c r="K55" s="14"/>
    </row>
    <row r="56" spans="2:18" ht="21.75" thickBot="1" x14ac:dyDescent="0.4">
      <c r="B56" s="56"/>
      <c r="C56" s="56"/>
      <c r="D56" s="56"/>
      <c r="E56" s="56"/>
      <c r="F56" s="57" t="s">
        <v>32</v>
      </c>
      <c r="G56" s="120">
        <f>SUM(G52:G55)</f>
        <v>0</v>
      </c>
      <c r="H56" s="120">
        <f>SUM(H52:H55)</f>
        <v>0</v>
      </c>
      <c r="I56" s="120">
        <f>SUM(I52:I55)</f>
        <v>0</v>
      </c>
      <c r="J56" s="14"/>
      <c r="K56" s="14"/>
      <c r="N56" s="145"/>
      <c r="O56" s="145"/>
      <c r="P56" s="145"/>
      <c r="Q56" s="145"/>
      <c r="R56" s="145"/>
    </row>
    <row r="57" spans="2:18" ht="26.25" customHeight="1" x14ac:dyDescent="0.35">
      <c r="B57" s="376" t="s">
        <v>85</v>
      </c>
      <c r="C57" s="376"/>
      <c r="D57" s="376"/>
      <c r="E57" s="376"/>
      <c r="F57" s="410"/>
      <c r="G57" s="121">
        <f ca="1">'Wniosek o dotację'!G223</f>
        <v>0</v>
      </c>
      <c r="H57" s="121">
        <f>(SUMIF(N112:N121,'do aut wyliczen'!L3,H112:H121))+(SUMIF(N127:N136,'do aut wyliczen'!L3,H127:H136))+(SUMIF(N142:N151,'do aut wyliczen'!L3,H142:H151))+(SUMIF(N157:N166,'do aut wyliczen'!L3,H157:H166))+(SUMIF(N172:N181,'do aut wyliczen'!L3,H172:H181))</f>
        <v>0</v>
      </c>
      <c r="I57" s="121">
        <f>(SUMIF(N112:N121,'do aut wyliczen'!L3,I112:I121))+(SUMIF(N127:N136,'do aut wyliczen'!L3,I127:I136))+(SUMIF(N142:N151,'do aut wyliczen'!L3,I142:I151))+(SUMIF(N157:N166,'do aut wyliczen'!L3,I157:I166))+(SUMIF(N172:N181,'do aut wyliczen'!L3,I172:I181))</f>
        <v>0</v>
      </c>
      <c r="J57" s="146"/>
      <c r="K57" s="147"/>
      <c r="L57" s="59" t="s">
        <v>134</v>
      </c>
      <c r="M57" s="59" t="s">
        <v>166</v>
      </c>
      <c r="N57" s="148"/>
      <c r="O57" s="145"/>
      <c r="P57" s="145"/>
      <c r="Q57" s="148"/>
      <c r="R57" s="145"/>
    </row>
    <row r="58" spans="2:18" ht="26.25" customHeight="1" x14ac:dyDescent="0.35">
      <c r="B58" s="189" t="s">
        <v>84</v>
      </c>
      <c r="C58" s="190"/>
      <c r="D58" s="190"/>
      <c r="E58" s="190"/>
      <c r="F58" s="191"/>
      <c r="G58" s="121">
        <f ca="1">'Wniosek o dotację'!G224</f>
        <v>0</v>
      </c>
      <c r="H58" s="119">
        <f>(SUMIF(N112:N121,'do aut wyliczen'!L4,H112:H121))+(SUMIF(N127:N136,'do aut wyliczen'!L4,H127:H136))+(SUMIF(N142:N151,'do aut wyliczen'!L4,H142:H151))+(SUMIF(N157:N166,'do aut wyliczen'!L4,H157:H166))+(SUMIF(N172:N181,'do aut wyliczen'!L4,H172:H181))</f>
        <v>0</v>
      </c>
      <c r="I58" s="119">
        <f>(SUMIF(N112:N121,'do aut wyliczen'!L4,I112:I121))+(SUMIF(N127:N136,'do aut wyliczen'!L4,I127:I136))+(SUMIF(N142:N151,'do aut wyliczen'!L4,I142:I151))+(SUMIF(N157:N166,'do aut wyliczen'!L4,I157:I166))+(SUMIF(N172:N181,'do aut wyliczen'!L4,I172:I181))</f>
        <v>0</v>
      </c>
      <c r="J58" s="455" t="s">
        <v>235</v>
      </c>
      <c r="K58" s="456"/>
      <c r="L58" s="123">
        <f>(SUMIFS(I112:I121,N112:N121,'do aut wyliczen'!L4,M112:M121,'do aut wyliczen'!K3)+SUMIFS(I112:I121,N112:N121,'do aut wyliczen'!L5,M112:M121,'do aut wyliczen'!K3))+(SUMIFS(I127:I136,N127:N136,'do aut wyliczen'!L4,M127:M136,'do aut wyliczen'!K3)+SUMIFS(I127:I136,N127:N136,'do aut wyliczen'!L5,M127:M136,'do aut wyliczen'!K3))+(SUMIFS(I142:I151,N142:N151,'do aut wyliczen'!L4,M142:M151,'do aut wyliczen'!K3)+SUMIFS(I142:I151,N142:N151,'do aut wyliczen'!L5,M142:M151,'do aut wyliczen'!K3))+(SUMIFS(I157:I166,N157:N166,'do aut wyliczen'!L4,M157:M166,'do aut wyliczen'!K3)+SUMIFS(I157:I166,N157:N166,'do aut wyliczen'!L5,M157:M166,'do aut wyliczen'!K3))+(SUMIFS(I172:I181,N172:N181,'do aut wyliczen'!L4,M172:M181,'do aut wyliczen'!K3)+SUMIFS(I172:I181,N172:N181,'do aut wyliczen'!L5,M172:M181,'do aut wyliczen'!K3))</f>
        <v>0</v>
      </c>
      <c r="M58" s="168">
        <f>(SUMIFS(I112:I121,N112:N121,'do aut wyliczen'!L4,M112:M121,'do aut wyliczen'!K4)+SUMIFS(I112:I121,N112:N121,'do aut wyliczen'!L5,M112:M121,'do aut wyliczen'!K4))+(SUMIFS(I127:I136,N127:N136,'do aut wyliczen'!L4,M127:M136,'do aut wyliczen'!K4)+SUMIFS(I127:I136,N127:N136,'do aut wyliczen'!L5,M127:M136,'do aut wyliczen'!K4))+(SUMIFS(I142:I151,N142:N151,'do aut wyliczen'!L4,M142:M151,'do aut wyliczen'!K4)+SUMIFS(I142:I151,N142:N151,'do aut wyliczen'!L5,M142:M151,'do aut wyliczen'!K4))+(SUMIFS(I157:I166,N157:N166,'do aut wyliczen'!L4,M157:M166,'do aut wyliczen'!K4)+SUMIFS(I157:I166,N157:N166,'do aut wyliczen'!L5,M157:M166,'do aut wyliczen'!K4))+(SUMIFS(I172:I181,N172:N181,'do aut wyliczen'!L4,M172:M181,'do aut wyliczen'!K4)+SUMIFS(I172:I181,N172:N181,'do aut wyliczen'!L5,M172:M181,'do aut wyliczen'!K4))</f>
        <v>0</v>
      </c>
      <c r="N58" s="149"/>
      <c r="O58" s="145"/>
      <c r="P58" s="145"/>
      <c r="Q58" s="149"/>
      <c r="R58" s="145"/>
    </row>
    <row r="59" spans="2:18" ht="25.5" customHeight="1" x14ac:dyDescent="0.35">
      <c r="B59" s="189" t="s">
        <v>158</v>
      </c>
      <c r="C59" s="190"/>
      <c r="D59" s="190"/>
      <c r="E59" s="190"/>
      <c r="F59" s="191"/>
      <c r="G59" s="121">
        <f ca="1">'Wniosek o dotację'!G225</f>
        <v>0</v>
      </c>
      <c r="H59" s="119">
        <f>(SUMIF($N$112:$N$121,'do aut wyliczen'!L5,$H$112:$H$121))+(SUMIF($N$127:$N$136,'do aut wyliczen'!L5,$H$127:$H$136))+(SUMIF($N$142:$N$151,'do aut wyliczen'!L5,$H$142:$H$151))+(SUMIF($N$157:$N$166,'do aut wyliczen'!L5,$H$157:$H$166))+(SUMIF($N$172:$N$181,'do aut wyliczen'!L5,$H$172:$H$181))</f>
        <v>0</v>
      </c>
      <c r="I59" s="119">
        <f>(SUMIF($N$112:$N$121,'do aut wyliczen'!L5,$I$112:$I$121))+(SUMIF($N$127:$N$136,'do aut wyliczen'!L5,$I$127:$I$136))+(SUMIF($N$142:$N$151,'do aut wyliczen'!L5,$I$142:$I$151))+(SUMIF($N$157:$N$166,'do aut wyliczen'!L5,$I$157:$I$166))+(SUMIF($N$172:$N$181,'do aut wyliczen'!L5,$I$172:$I$181))</f>
        <v>0</v>
      </c>
      <c r="J59" s="455" t="s">
        <v>236</v>
      </c>
      <c r="K59" s="456"/>
      <c r="L59" s="123">
        <f>(SUMIFS(L112:L121,N112:N121,'do aut wyliczen'!L4,M112:M121,'do aut wyliczen'!K3)+SUMIFS(L112:L121,N112:N121,'do aut wyliczen'!L5,M112:M121,'do aut wyliczen'!K3))+(SUMIFS(L127:L136,N127:N136,'do aut wyliczen'!L4,M127:M136,'do aut wyliczen'!K3)+SUMIFS(L127:L136,N127:N136,'do aut wyliczen'!L5,M127:M136,'do aut wyliczen'!K3))+(SUMIFS(L142:L151,N142:N151,'do aut wyliczen'!L4,M142:M151,'do aut wyliczen'!K3)+SUMIFS(L142:L151,N142:N151,'do aut wyliczen'!L5,M142:M151,'do aut wyliczen'!K3))+(SUMIFS(L157:L166,N157:N166,'do aut wyliczen'!L4,M157:M166,'do aut wyliczen'!K3)+SUMIFS(L157:L166,N157:N166,'do aut wyliczen'!L5,M157:M166,'do aut wyliczen'!K3))+(SUMIFS(L172:L181,N172:N181,'do aut wyliczen'!L4,M172:M181,'do aut wyliczen'!K3)+SUMIFS(L172:L181,N172:N181,'do aut wyliczen'!L5,M172:M181,'do aut wyliczen'!K3))</f>
        <v>0</v>
      </c>
      <c r="M59" s="168">
        <f>(SUMIFS(L112:L121,N112:N121,'do aut wyliczen'!L4,M112:M121,'do aut wyliczen'!K4)+SUMIFS(L112:L121,N112:N121,'do aut wyliczen'!L5,M112:M121,'do aut wyliczen'!K4))+(SUMIFS(L127:L136,N127:N136,'do aut wyliczen'!L4,M127:M136,'do aut wyliczen'!K4)+SUMIFS(L127:L136,N127:N136,'do aut wyliczen'!L5,M127:M136,'do aut wyliczen'!K4))+(SUMIFS(L142:L151,N142:N151,'do aut wyliczen'!L4,M142:M151,'do aut wyliczen'!K4)+SUMIFS(L142:L151,N142:N151,'do aut wyliczen'!L5,M142:M151,'do aut wyliczen'!K4))+(SUMIFS(L157:L166,N157:N166,'do aut wyliczen'!L4,M157:M166,'do aut wyliczen'!K4)+SUMIFS(L157:L166,N157:N166,'do aut wyliczen'!L5,M157:M166,'do aut wyliczen'!K4))+(SUMIFS(L172:L181,N172:N181,'do aut wyliczen'!L4,M172:M181,'do aut wyliczen'!K4)+SUMIFS(L172:L181,N172:N181,'do aut wyliczen'!L5,M172:M181,'do aut wyliczen'!K4))</f>
        <v>0</v>
      </c>
      <c r="N59" s="149"/>
      <c r="O59" s="145"/>
      <c r="P59" s="145"/>
      <c r="Q59" s="149"/>
      <c r="R59" s="145"/>
    </row>
    <row r="60" spans="2:18" ht="36" customHeight="1" x14ac:dyDescent="0.35">
      <c r="B60" s="390" t="s">
        <v>300</v>
      </c>
      <c r="C60" s="391"/>
      <c r="D60" s="391"/>
      <c r="E60" s="391"/>
      <c r="F60" s="392"/>
      <c r="G60" s="121">
        <f ca="1">'Wniosek o dotację'!G226</f>
        <v>0</v>
      </c>
      <c r="H60" s="119">
        <f>(SUMIF($N$112:$N$121,'do aut wyliczen'!L6,$H$112:$H$121))+(SUMIF($N$127:$N$136,'do aut wyliczen'!L6,$H$127:$H$136))+(SUMIF($N$142:$N$151,'do aut wyliczen'!L6,$H$142:$H$151))+(SUMIF($N$157:$N$166,'do aut wyliczen'!L6,$H$157:$H$166))+(SUMIF($N$172:$N$181,'do aut wyliczen'!L6,$H$172:$H$181))</f>
        <v>0</v>
      </c>
      <c r="I60" s="119">
        <f>(SUMIF($N$112:$N$121,'do aut wyliczen'!L6,$I$112:$I$121))+(SUMIF($N$127:$N$136,'do aut wyliczen'!L6,$I$127:$I$136))+(SUMIF($N$142:$N$151,'do aut wyliczen'!L6,$I$142:$I$151))+(SUMIF($N$157:$N$166,'do aut wyliczen'!L6,$I$157:$I$166))+(SUMIF($N$172:$N$181,'do aut wyliczen'!L6,$I$172:$I$181))</f>
        <v>0</v>
      </c>
      <c r="J60" s="457" t="s">
        <v>237</v>
      </c>
      <c r="K60" s="457"/>
      <c r="L60" s="458">
        <f>SUM(L112:L121)+SUM(L127:L136)+SUM(L142:L151)+SUM(L157:L166)+SUM(L172:L181)</f>
        <v>0</v>
      </c>
      <c r="M60" s="458"/>
      <c r="N60" s="149"/>
      <c r="O60" s="145"/>
      <c r="P60" s="145"/>
      <c r="Q60" s="149"/>
      <c r="R60" s="145"/>
    </row>
    <row r="61" spans="2:18" ht="26.25" customHeight="1" x14ac:dyDescent="0.35">
      <c r="B61" s="376" t="s">
        <v>47</v>
      </c>
      <c r="C61" s="376"/>
      <c r="D61" s="376"/>
      <c r="E61" s="376"/>
      <c r="F61" s="376"/>
      <c r="G61" s="121">
        <f>'Wniosek o dotację'!G227</f>
        <v>0</v>
      </c>
      <c r="H61" s="119">
        <f>H193</f>
        <v>0</v>
      </c>
      <c r="I61" s="119">
        <f>I193</f>
        <v>0</v>
      </c>
      <c r="J61" s="455" t="s">
        <v>292</v>
      </c>
      <c r="K61" s="456"/>
      <c r="L61" s="186">
        <f>SUMIFS(I112:I121,N112:N121,'do aut wyliczen'!L3,M112:M121,'do aut wyliczen'!K3)+SUMIFS(I127:I136,N127:N136,'do aut wyliczen'!L3,M127:M136,'do aut wyliczen'!K3)+SUMIFS(I142:I151,N142:N151,'do aut wyliczen'!L3,M142:M151,'do aut wyliczen'!K3)+SUMIFS(I157:I166,N157:N166,'do aut wyliczen'!L3,M157:M166,'do aut wyliczen'!K3)+SUMIFS(I172:I181,N172:N181,'do aut wyliczen'!L3,M172:M181,'do aut wyliczen'!K3)</f>
        <v>0</v>
      </c>
      <c r="M61" s="187">
        <f>SUMIFS(I112:I121,N112:N121,'do aut wyliczen'!L3,M112:M121,'do aut wyliczen'!K4)+SUMIFS(I127:I136,N127:N136,'do aut wyliczen'!L3,M127:M136,'do aut wyliczen'!K4)+SUMIFS(I142:I151,N142:N151,'do aut wyliczen'!L3,M142:M151,'do aut wyliczen'!K4)+SUMIFS(I157:I166,N157:N166,'do aut wyliczen'!L3,M157:M166,'do aut wyliczen'!K4)+SUMIFS(I172:I181,N172:N181,'do aut wyliczen'!L3,M172:M181,'do aut wyliczen'!K4)</f>
        <v>0</v>
      </c>
      <c r="N61" s="145"/>
      <c r="O61" s="145"/>
      <c r="P61" s="145"/>
      <c r="Q61" s="145"/>
      <c r="R61" s="145"/>
    </row>
    <row r="62" spans="2:18" ht="25.5" customHeight="1" x14ac:dyDescent="0.35">
      <c r="B62" s="189" t="s">
        <v>156</v>
      </c>
      <c r="C62" s="190"/>
      <c r="D62" s="190"/>
      <c r="E62" s="190"/>
      <c r="F62" s="191"/>
      <c r="G62" s="167"/>
      <c r="H62" s="122"/>
      <c r="I62" s="122"/>
      <c r="J62" s="455" t="s">
        <v>293</v>
      </c>
      <c r="K62" s="456"/>
      <c r="L62" s="186">
        <f>SUMIFS(L112:L121,N112:N121,'do aut wyliczen'!L3,M112:M121,'do aut wyliczen'!K3)+SUMIFS(L127:L136,N127:N136,'do aut wyliczen'!L3,M127:M136,'do aut wyliczen'!K3)+SUMIFS(L142:L151,N142:N151,'do aut wyliczen'!L3,M142:M151,'do aut wyliczen'!K3)+SUMIFS(L157:L166,N157:N166,'do aut wyliczen'!L3,M157:M166,'do aut wyliczen'!K3)+SUMIFS(L172:L181,N172:N181,'do aut wyliczen'!L3,M172:M181,'do aut wyliczen'!K3)</f>
        <v>0</v>
      </c>
      <c r="M62" s="187">
        <f>SUMIFS(L112:L121,N112:N121,'do aut wyliczen'!L3,M112:M121,'do aut wyliczen'!K4)+SUMIFS(L127:L136,N127:N136,'do aut wyliczen'!L3,M127:M136,'do aut wyliczen'!K4)+SUMIFS(L142:L151,N142:N151,'do aut wyliczen'!L3,M142:M151,'do aut wyliczen'!K4)+SUMIFS(L157:L166,N157:N166,'do aut wyliczen'!L3,M157:M166,'do aut wyliczen'!K4)+SUMIFS(L172:L181,N172:N181,'do aut wyliczen'!L3,M172:M181,'do aut wyliczen'!K4)</f>
        <v>0</v>
      </c>
    </row>
    <row r="63" spans="2:18" ht="21" x14ac:dyDescent="0.35">
      <c r="B63" s="189" t="s">
        <v>157</v>
      </c>
      <c r="C63" s="190"/>
      <c r="D63" s="190"/>
      <c r="E63" s="190"/>
      <c r="F63" s="191"/>
      <c r="G63" s="121">
        <f>'Wniosek o dotację'!G229</f>
        <v>0</v>
      </c>
      <c r="H63" s="119">
        <f t="shared" ref="H63:I65" si="1">I198+I207+I216+I225+I234</f>
        <v>0</v>
      </c>
      <c r="I63" s="119">
        <f t="shared" si="1"/>
        <v>0</v>
      </c>
    </row>
    <row r="64" spans="2:18" ht="21" x14ac:dyDescent="0.35">
      <c r="B64" s="189" t="s">
        <v>286</v>
      </c>
      <c r="C64" s="190"/>
      <c r="D64" s="190"/>
      <c r="E64" s="190"/>
      <c r="F64" s="191"/>
      <c r="G64" s="121">
        <f>'Wniosek o dotację'!G230</f>
        <v>0</v>
      </c>
      <c r="H64" s="119">
        <f t="shared" si="1"/>
        <v>0</v>
      </c>
      <c r="I64" s="119">
        <f t="shared" si="1"/>
        <v>0</v>
      </c>
    </row>
    <row r="65" spans="2:14" ht="21" x14ac:dyDescent="0.35">
      <c r="B65" s="189" t="s">
        <v>285</v>
      </c>
      <c r="C65" s="190"/>
      <c r="D65" s="190"/>
      <c r="E65" s="190"/>
      <c r="F65" s="191"/>
      <c r="G65" s="121">
        <f>'Wniosek o dotację'!G231</f>
        <v>0</v>
      </c>
      <c r="H65" s="119">
        <f t="shared" si="1"/>
        <v>0</v>
      </c>
      <c r="I65" s="119">
        <f t="shared" si="1"/>
        <v>0</v>
      </c>
    </row>
    <row r="68" spans="2:14" ht="18.75" x14ac:dyDescent="0.3">
      <c r="B68" s="230" t="s">
        <v>86</v>
      </c>
      <c r="C68" s="230"/>
    </row>
    <row r="69" spans="2:14" ht="37.5" customHeight="1" x14ac:dyDescent="0.35">
      <c r="B69" s="208" t="s">
        <v>253</v>
      </c>
      <c r="C69" s="208"/>
      <c r="D69" s="208"/>
      <c r="E69" s="208"/>
      <c r="F69" s="278"/>
      <c r="G69" s="460" t="s">
        <v>222</v>
      </c>
      <c r="H69" s="460"/>
      <c r="I69" s="460" t="s">
        <v>220</v>
      </c>
      <c r="J69" s="460"/>
      <c r="K69" s="460" t="s">
        <v>221</v>
      </c>
      <c r="L69" s="460"/>
      <c r="M69" s="459" t="s">
        <v>278</v>
      </c>
      <c r="N69" s="459"/>
    </row>
    <row r="70" spans="2:14" ht="21" x14ac:dyDescent="0.35">
      <c r="B70" s="280" t="s">
        <v>41</v>
      </c>
      <c r="C70" s="280"/>
      <c r="D70" s="280"/>
      <c r="E70" s="280"/>
      <c r="F70" s="281"/>
      <c r="G70" s="282">
        <f>'Wniosek o dotację'!G236</f>
        <v>0</v>
      </c>
      <c r="H70" s="282"/>
      <c r="I70" s="447"/>
      <c r="J70" s="447"/>
      <c r="K70" s="282">
        <f>I70+'Rap. merytor. do I transzy'!I70+'Rap. merytor. do II transzy'!I70</f>
        <v>0</v>
      </c>
      <c r="L70" s="282"/>
      <c r="M70" s="282">
        <f>K70*'do aut wyliczen'!$G$3</f>
        <v>0</v>
      </c>
      <c r="N70" s="282"/>
    </row>
    <row r="71" spans="2:14" ht="21" x14ac:dyDescent="0.35">
      <c r="B71" s="280" t="s">
        <v>42</v>
      </c>
      <c r="C71" s="280"/>
      <c r="D71" s="280"/>
      <c r="E71" s="280"/>
      <c r="F71" s="281"/>
      <c r="G71" s="282">
        <f>'Wniosek o dotację'!G237</f>
        <v>0</v>
      </c>
      <c r="H71" s="282"/>
      <c r="I71" s="447"/>
      <c r="J71" s="447"/>
      <c r="K71" s="282">
        <f>I71+'Rap. merytor. do I transzy'!I71+'Rap. merytor. do II transzy'!I71</f>
        <v>0</v>
      </c>
      <c r="L71" s="282"/>
      <c r="M71" s="282">
        <f>K71*'do aut wyliczen'!$G$4</f>
        <v>0</v>
      </c>
      <c r="N71" s="282"/>
    </row>
    <row r="72" spans="2:14" ht="21" x14ac:dyDescent="0.35">
      <c r="B72" s="280" t="s">
        <v>239</v>
      </c>
      <c r="C72" s="280"/>
      <c r="D72" s="280"/>
      <c r="E72" s="280"/>
      <c r="F72" s="281"/>
      <c r="G72" s="282">
        <f>'Wniosek o dotację'!G238</f>
        <v>0</v>
      </c>
      <c r="H72" s="282"/>
      <c r="I72" s="447"/>
      <c r="J72" s="447"/>
      <c r="K72" s="282">
        <f>I72+'Rap. merytor. do I transzy'!I72+'Rap. merytor. do II transzy'!I72</f>
        <v>0</v>
      </c>
      <c r="L72" s="282"/>
      <c r="M72" s="282">
        <f>K72*'do aut wyliczen'!$G$5</f>
        <v>0</v>
      </c>
      <c r="N72" s="282"/>
    </row>
    <row r="73" spans="2:14" ht="21" x14ac:dyDescent="0.35">
      <c r="B73" s="189" t="s">
        <v>188</v>
      </c>
      <c r="C73" s="190"/>
      <c r="D73" s="190"/>
      <c r="E73" s="190"/>
      <c r="F73" s="191"/>
      <c r="G73" s="282">
        <f>'Wniosek o dotację'!G239</f>
        <v>0</v>
      </c>
      <c r="H73" s="282"/>
      <c r="I73" s="447"/>
      <c r="J73" s="447"/>
      <c r="K73" s="282">
        <f>I73+'Rap. merytor. do I transzy'!I73+'Rap. merytor. do II transzy'!I73</f>
        <v>0</v>
      </c>
      <c r="L73" s="282"/>
      <c r="M73" s="374">
        <f>K73*'do aut wyliczen'!$G$6</f>
        <v>0</v>
      </c>
      <c r="N73" s="375"/>
    </row>
    <row r="74" spans="2:14" ht="21" x14ac:dyDescent="0.35">
      <c r="F74" s="46" t="s">
        <v>32</v>
      </c>
      <c r="G74" s="282">
        <f>SUM(G70:G73)</f>
        <v>0</v>
      </c>
      <c r="H74" s="282"/>
      <c r="I74" s="282">
        <f>SUM(I70:I73)</f>
        <v>0</v>
      </c>
      <c r="J74" s="282"/>
      <c r="K74" s="282">
        <f>SUM(K70:K73)</f>
        <v>0</v>
      </c>
      <c r="L74" s="282"/>
      <c r="M74" s="373">
        <f>SUM(M70:N73)</f>
        <v>0</v>
      </c>
      <c r="N74" s="373"/>
    </row>
    <row r="76" spans="2:14" ht="18.75" x14ac:dyDescent="0.3">
      <c r="B76" s="230" t="s">
        <v>87</v>
      </c>
      <c r="C76" s="230"/>
    </row>
    <row r="77" spans="2:14" ht="41.25" customHeight="1" x14ac:dyDescent="0.35">
      <c r="B77" s="208" t="s">
        <v>259</v>
      </c>
      <c r="C77" s="208"/>
      <c r="D77" s="208"/>
      <c r="E77" s="208"/>
      <c r="F77" s="278"/>
      <c r="G77" s="460" t="s">
        <v>222</v>
      </c>
      <c r="H77" s="460"/>
      <c r="I77" s="460" t="s">
        <v>220</v>
      </c>
      <c r="J77" s="460"/>
      <c r="K77" s="460" t="s">
        <v>221</v>
      </c>
      <c r="L77" s="460"/>
      <c r="M77" s="459" t="s">
        <v>278</v>
      </c>
      <c r="N77" s="459"/>
    </row>
    <row r="78" spans="2:14" ht="21" x14ac:dyDescent="0.35">
      <c r="B78" s="280" t="s">
        <v>41</v>
      </c>
      <c r="C78" s="280"/>
      <c r="D78" s="280"/>
      <c r="E78" s="280"/>
      <c r="F78" s="281"/>
      <c r="G78" s="282">
        <f>'Wniosek o dotację'!G244</f>
        <v>0</v>
      </c>
      <c r="H78" s="282"/>
      <c r="I78" s="447"/>
      <c r="J78" s="447"/>
      <c r="K78" s="282">
        <f>I78+'Rap. merytor. do I transzy'!I78+'Rap. merytor. do II transzy'!I78</f>
        <v>0</v>
      </c>
      <c r="L78" s="282"/>
      <c r="M78" s="282">
        <f>K78*'do aut wyliczen'!$G$3</f>
        <v>0</v>
      </c>
      <c r="N78" s="282"/>
    </row>
    <row r="79" spans="2:14" ht="21" x14ac:dyDescent="0.35">
      <c r="B79" s="280" t="s">
        <v>42</v>
      </c>
      <c r="C79" s="280"/>
      <c r="D79" s="280"/>
      <c r="E79" s="280"/>
      <c r="F79" s="281"/>
      <c r="G79" s="282">
        <f>'Wniosek o dotację'!G245</f>
        <v>0</v>
      </c>
      <c r="H79" s="282"/>
      <c r="I79" s="447"/>
      <c r="J79" s="447"/>
      <c r="K79" s="282">
        <f>I79+'Rap. merytor. do I transzy'!I79+'Rap. merytor. do II transzy'!I79</f>
        <v>0</v>
      </c>
      <c r="L79" s="282"/>
      <c r="M79" s="282">
        <f>K79*'do aut wyliczen'!$G$4</f>
        <v>0</v>
      </c>
      <c r="N79" s="282"/>
    </row>
    <row r="80" spans="2:14" ht="21" x14ac:dyDescent="0.35">
      <c r="B80" s="280" t="s">
        <v>239</v>
      </c>
      <c r="C80" s="280"/>
      <c r="D80" s="280"/>
      <c r="E80" s="280"/>
      <c r="F80" s="281"/>
      <c r="G80" s="282">
        <f>'Wniosek o dotację'!G246</f>
        <v>0</v>
      </c>
      <c r="H80" s="282"/>
      <c r="I80" s="447"/>
      <c r="J80" s="447"/>
      <c r="K80" s="282">
        <f>I80+'Rap. merytor. do I transzy'!I80+'Rap. merytor. do II transzy'!I80</f>
        <v>0</v>
      </c>
      <c r="L80" s="282"/>
      <c r="M80" s="282">
        <f>K80*'do aut wyliczen'!$G$5</f>
        <v>0</v>
      </c>
      <c r="N80" s="282"/>
    </row>
    <row r="81" spans="2:14" ht="21" x14ac:dyDescent="0.35">
      <c r="B81" s="189" t="s">
        <v>188</v>
      </c>
      <c r="C81" s="190"/>
      <c r="D81" s="190"/>
      <c r="E81" s="190"/>
      <c r="F81" s="191"/>
      <c r="G81" s="282">
        <f>'Wniosek o dotację'!G247</f>
        <v>0</v>
      </c>
      <c r="H81" s="282"/>
      <c r="I81" s="447"/>
      <c r="J81" s="447"/>
      <c r="K81" s="282">
        <f>I81+'Rap. merytor. do I transzy'!I81+'Rap. merytor. do II transzy'!I81</f>
        <v>0</v>
      </c>
      <c r="L81" s="282"/>
      <c r="M81" s="374">
        <f>K81*'do aut wyliczen'!$G$6</f>
        <v>0</v>
      </c>
      <c r="N81" s="375"/>
    </row>
    <row r="82" spans="2:14" ht="21" x14ac:dyDescent="0.35">
      <c r="F82" s="46" t="s">
        <v>32</v>
      </c>
      <c r="G82" s="282">
        <f>SUM(G78:G81)</f>
        <v>0</v>
      </c>
      <c r="H82" s="282"/>
      <c r="I82" s="282">
        <f>SUM(I78:I81)</f>
        <v>0</v>
      </c>
      <c r="J82" s="282"/>
      <c r="K82" s="282">
        <f>SUM(K78:K81)</f>
        <v>0</v>
      </c>
      <c r="L82" s="282"/>
      <c r="M82" s="373">
        <f>SUM(M78:N81)</f>
        <v>0</v>
      </c>
      <c r="N82" s="373"/>
    </row>
    <row r="84" spans="2:14" ht="18.75" x14ac:dyDescent="0.3">
      <c r="B84" s="230" t="s">
        <v>88</v>
      </c>
      <c r="C84" s="230"/>
    </row>
    <row r="85" spans="2:14" ht="41.25" customHeight="1" x14ac:dyDescent="0.35">
      <c r="B85" s="208" t="s">
        <v>264</v>
      </c>
      <c r="C85" s="208"/>
      <c r="D85" s="208"/>
      <c r="E85" s="208"/>
      <c r="F85" s="278"/>
      <c r="G85" s="460" t="s">
        <v>222</v>
      </c>
      <c r="H85" s="460"/>
      <c r="I85" s="460" t="s">
        <v>220</v>
      </c>
      <c r="J85" s="460"/>
      <c r="K85" s="460" t="s">
        <v>221</v>
      </c>
      <c r="L85" s="460"/>
      <c r="M85" s="459" t="s">
        <v>278</v>
      </c>
      <c r="N85" s="459"/>
    </row>
    <row r="86" spans="2:14" ht="21" x14ac:dyDescent="0.35">
      <c r="B86" s="280" t="s">
        <v>41</v>
      </c>
      <c r="C86" s="280"/>
      <c r="D86" s="280"/>
      <c r="E86" s="280"/>
      <c r="F86" s="281"/>
      <c r="G86" s="282">
        <f>'Wniosek o dotację'!G252</f>
        <v>0</v>
      </c>
      <c r="H86" s="282"/>
      <c r="I86" s="447"/>
      <c r="J86" s="447"/>
      <c r="K86" s="282">
        <f>I86+'Rap. merytor. do I transzy'!I86+'Rap. merytor. do II transzy'!I86</f>
        <v>0</v>
      </c>
      <c r="L86" s="282"/>
      <c r="M86" s="282">
        <f>K86*'do aut wyliczen'!$G$3</f>
        <v>0</v>
      </c>
      <c r="N86" s="282"/>
    </row>
    <row r="87" spans="2:14" ht="21" x14ac:dyDescent="0.35">
      <c r="B87" s="280" t="s">
        <v>42</v>
      </c>
      <c r="C87" s="280"/>
      <c r="D87" s="280"/>
      <c r="E87" s="280"/>
      <c r="F87" s="281"/>
      <c r="G87" s="282">
        <f>'Wniosek o dotację'!G253</f>
        <v>0</v>
      </c>
      <c r="H87" s="282"/>
      <c r="I87" s="447"/>
      <c r="J87" s="447"/>
      <c r="K87" s="282">
        <f>I87+'Rap. merytor. do I transzy'!I87+'Rap. merytor. do II transzy'!I87</f>
        <v>0</v>
      </c>
      <c r="L87" s="282"/>
      <c r="M87" s="282">
        <f>K87*'do aut wyliczen'!$G$4</f>
        <v>0</v>
      </c>
      <c r="N87" s="282"/>
    </row>
    <row r="88" spans="2:14" ht="21" x14ac:dyDescent="0.35">
      <c r="B88" s="280" t="s">
        <v>239</v>
      </c>
      <c r="C88" s="280"/>
      <c r="D88" s="280"/>
      <c r="E88" s="280"/>
      <c r="F88" s="281"/>
      <c r="G88" s="282">
        <f>'Wniosek o dotację'!G254</f>
        <v>0</v>
      </c>
      <c r="H88" s="282"/>
      <c r="I88" s="447"/>
      <c r="J88" s="447"/>
      <c r="K88" s="282">
        <f>I88+'Rap. merytor. do I transzy'!I88+'Rap. merytor. do II transzy'!I88</f>
        <v>0</v>
      </c>
      <c r="L88" s="282"/>
      <c r="M88" s="282">
        <f>K88*'do aut wyliczen'!$G$5</f>
        <v>0</v>
      </c>
      <c r="N88" s="282"/>
    </row>
    <row r="89" spans="2:14" ht="21" x14ac:dyDescent="0.35">
      <c r="B89" s="189" t="s">
        <v>188</v>
      </c>
      <c r="C89" s="190"/>
      <c r="D89" s="190"/>
      <c r="E89" s="190"/>
      <c r="F89" s="191"/>
      <c r="G89" s="282">
        <f>'Wniosek o dotację'!G255</f>
        <v>0</v>
      </c>
      <c r="H89" s="282"/>
      <c r="I89" s="447"/>
      <c r="J89" s="447"/>
      <c r="K89" s="282">
        <f>I89+'Rap. merytor. do I transzy'!I89+'Rap. merytor. do II transzy'!I89</f>
        <v>0</v>
      </c>
      <c r="L89" s="282"/>
      <c r="M89" s="374">
        <f>K89*'do aut wyliczen'!$G$6</f>
        <v>0</v>
      </c>
      <c r="N89" s="375"/>
    </row>
    <row r="90" spans="2:14" ht="21" x14ac:dyDescent="0.35">
      <c r="F90" s="46" t="s">
        <v>32</v>
      </c>
      <c r="G90" s="282">
        <f>SUM(G86:G89)</f>
        <v>0</v>
      </c>
      <c r="H90" s="282"/>
      <c r="I90" s="282">
        <f>SUM(I86:I89)</f>
        <v>0</v>
      </c>
      <c r="J90" s="282"/>
      <c r="K90" s="282">
        <f>SUM(K86:K89)</f>
        <v>0</v>
      </c>
      <c r="L90" s="282"/>
      <c r="M90" s="373">
        <f>SUM(M86:N89)</f>
        <v>0</v>
      </c>
      <c r="N90" s="373"/>
    </row>
    <row r="92" spans="2:14" ht="18.75" x14ac:dyDescent="0.3">
      <c r="B92" s="230" t="s">
        <v>89</v>
      </c>
      <c r="C92" s="230"/>
    </row>
    <row r="93" spans="2:14" ht="41.25" customHeight="1" x14ac:dyDescent="0.35">
      <c r="B93" s="208" t="s">
        <v>269</v>
      </c>
      <c r="C93" s="208"/>
      <c r="D93" s="208"/>
      <c r="E93" s="208"/>
      <c r="F93" s="278"/>
      <c r="G93" s="460" t="s">
        <v>222</v>
      </c>
      <c r="H93" s="460"/>
      <c r="I93" s="460" t="s">
        <v>220</v>
      </c>
      <c r="J93" s="460"/>
      <c r="K93" s="460" t="s">
        <v>221</v>
      </c>
      <c r="L93" s="460"/>
      <c r="M93" s="459" t="s">
        <v>278</v>
      </c>
      <c r="N93" s="459"/>
    </row>
    <row r="94" spans="2:14" ht="21" x14ac:dyDescent="0.35">
      <c r="B94" s="280" t="s">
        <v>41</v>
      </c>
      <c r="C94" s="280"/>
      <c r="D94" s="280"/>
      <c r="E94" s="280"/>
      <c r="F94" s="281"/>
      <c r="G94" s="282">
        <f>'Wniosek o dotację'!G260</f>
        <v>0</v>
      </c>
      <c r="H94" s="282"/>
      <c r="I94" s="447"/>
      <c r="J94" s="447"/>
      <c r="K94" s="282">
        <f>I94+'Rap. merytor. do I transzy'!I94+'Rap. merytor. do II transzy'!I94</f>
        <v>0</v>
      </c>
      <c r="L94" s="282"/>
      <c r="M94" s="282">
        <f>K94*'do aut wyliczen'!$G$3</f>
        <v>0</v>
      </c>
      <c r="N94" s="282"/>
    </row>
    <row r="95" spans="2:14" ht="21" x14ac:dyDescent="0.35">
      <c r="B95" s="280" t="s">
        <v>42</v>
      </c>
      <c r="C95" s="280"/>
      <c r="D95" s="280"/>
      <c r="E95" s="280"/>
      <c r="F95" s="281"/>
      <c r="G95" s="282">
        <f>'Wniosek o dotację'!G261</f>
        <v>0</v>
      </c>
      <c r="H95" s="282"/>
      <c r="I95" s="447"/>
      <c r="J95" s="447"/>
      <c r="K95" s="282">
        <f>I95+'Rap. merytor. do I transzy'!I95+'Rap. merytor. do II transzy'!I95</f>
        <v>0</v>
      </c>
      <c r="L95" s="282"/>
      <c r="M95" s="282">
        <f>K95*'do aut wyliczen'!$G$4</f>
        <v>0</v>
      </c>
      <c r="N95" s="282"/>
    </row>
    <row r="96" spans="2:14" ht="21" x14ac:dyDescent="0.35">
      <c r="B96" s="280" t="s">
        <v>239</v>
      </c>
      <c r="C96" s="280"/>
      <c r="D96" s="280"/>
      <c r="E96" s="280"/>
      <c r="F96" s="281"/>
      <c r="G96" s="282">
        <f>'Wniosek o dotację'!G262</f>
        <v>0</v>
      </c>
      <c r="H96" s="282"/>
      <c r="I96" s="447"/>
      <c r="J96" s="447"/>
      <c r="K96" s="282">
        <f>I96+'Rap. merytor. do I transzy'!I96+'Rap. merytor. do II transzy'!I96</f>
        <v>0</v>
      </c>
      <c r="L96" s="282"/>
      <c r="M96" s="282">
        <f>K96*'do aut wyliczen'!$G$5</f>
        <v>0</v>
      </c>
      <c r="N96" s="282"/>
    </row>
    <row r="97" spans="2:19" ht="21" x14ac:dyDescent="0.35">
      <c r="B97" s="189" t="s">
        <v>188</v>
      </c>
      <c r="C97" s="190"/>
      <c r="D97" s="190"/>
      <c r="E97" s="190"/>
      <c r="F97" s="191"/>
      <c r="G97" s="282">
        <f>'Wniosek o dotację'!G263</f>
        <v>0</v>
      </c>
      <c r="H97" s="282"/>
      <c r="I97" s="447"/>
      <c r="J97" s="447"/>
      <c r="K97" s="282">
        <f>I97+'Rap. merytor. do I transzy'!I97+'Rap. merytor. do II transzy'!I97</f>
        <v>0</v>
      </c>
      <c r="L97" s="282"/>
      <c r="M97" s="374">
        <f>K97*'do aut wyliczen'!$G$6</f>
        <v>0</v>
      </c>
      <c r="N97" s="375"/>
    </row>
    <row r="98" spans="2:19" ht="21" x14ac:dyDescent="0.35">
      <c r="F98" s="46" t="s">
        <v>32</v>
      </c>
      <c r="G98" s="282">
        <f>SUM(G94:G97)</f>
        <v>0</v>
      </c>
      <c r="H98" s="282"/>
      <c r="I98" s="282">
        <f>SUM(I94:I97)</f>
        <v>0</v>
      </c>
      <c r="J98" s="282"/>
      <c r="K98" s="282">
        <f>SUM(K94:K97)</f>
        <v>0</v>
      </c>
      <c r="L98" s="282"/>
      <c r="M98" s="373">
        <f>SUM(M94:N97)</f>
        <v>0</v>
      </c>
      <c r="N98" s="373"/>
    </row>
    <row r="100" spans="2:19" ht="18.75" x14ac:dyDescent="0.3">
      <c r="B100" s="230" t="s">
        <v>90</v>
      </c>
      <c r="C100" s="230"/>
    </row>
    <row r="101" spans="2:19" ht="42" customHeight="1" x14ac:dyDescent="0.35">
      <c r="B101" s="208" t="s">
        <v>277</v>
      </c>
      <c r="C101" s="208"/>
      <c r="D101" s="208"/>
      <c r="E101" s="208"/>
      <c r="F101" s="278"/>
      <c r="G101" s="460" t="s">
        <v>222</v>
      </c>
      <c r="H101" s="460"/>
      <c r="I101" s="460" t="s">
        <v>220</v>
      </c>
      <c r="J101" s="460"/>
      <c r="K101" s="460" t="s">
        <v>221</v>
      </c>
      <c r="L101" s="460"/>
      <c r="M101" s="459" t="s">
        <v>278</v>
      </c>
      <c r="N101" s="459"/>
    </row>
    <row r="102" spans="2:19" ht="21" x14ac:dyDescent="0.35">
      <c r="B102" s="280" t="s">
        <v>41</v>
      </c>
      <c r="C102" s="280"/>
      <c r="D102" s="280"/>
      <c r="E102" s="280"/>
      <c r="F102" s="281"/>
      <c r="G102" s="282">
        <f>'Wniosek o dotację'!G268</f>
        <v>0</v>
      </c>
      <c r="H102" s="282"/>
      <c r="I102" s="447"/>
      <c r="J102" s="447"/>
      <c r="K102" s="282">
        <f>I102+'Rap. merytor. do I transzy'!I102+'Rap. merytor. do II transzy'!I102</f>
        <v>0</v>
      </c>
      <c r="L102" s="282"/>
      <c r="M102" s="282">
        <f>K102*'do aut wyliczen'!$G$3</f>
        <v>0</v>
      </c>
      <c r="N102" s="282"/>
    </row>
    <row r="103" spans="2:19" ht="21" x14ac:dyDescent="0.35">
      <c r="B103" s="280" t="s">
        <v>42</v>
      </c>
      <c r="C103" s="280"/>
      <c r="D103" s="280"/>
      <c r="E103" s="280"/>
      <c r="F103" s="281"/>
      <c r="G103" s="282">
        <f>'Wniosek o dotację'!G269</f>
        <v>0</v>
      </c>
      <c r="H103" s="282"/>
      <c r="I103" s="447"/>
      <c r="J103" s="447"/>
      <c r="K103" s="282">
        <f>I103+'Rap. merytor. do I transzy'!I103+'Rap. merytor. do II transzy'!I103</f>
        <v>0</v>
      </c>
      <c r="L103" s="282"/>
      <c r="M103" s="282">
        <f>K103*'do aut wyliczen'!$G$4</f>
        <v>0</v>
      </c>
      <c r="N103" s="282"/>
    </row>
    <row r="104" spans="2:19" ht="21" x14ac:dyDescent="0.35">
      <c r="B104" s="280" t="s">
        <v>239</v>
      </c>
      <c r="C104" s="280"/>
      <c r="D104" s="280"/>
      <c r="E104" s="280"/>
      <c r="F104" s="281"/>
      <c r="G104" s="282">
        <f>'Wniosek o dotację'!G270</f>
        <v>0</v>
      </c>
      <c r="H104" s="282"/>
      <c r="I104" s="447"/>
      <c r="J104" s="447"/>
      <c r="K104" s="282">
        <f>I104+'Rap. merytor. do I transzy'!I104+'Rap. merytor. do II transzy'!I104</f>
        <v>0</v>
      </c>
      <c r="L104" s="282"/>
      <c r="M104" s="282">
        <f>K104*'do aut wyliczen'!$G$5</f>
        <v>0</v>
      </c>
      <c r="N104" s="282"/>
    </row>
    <row r="105" spans="2:19" ht="21" x14ac:dyDescent="0.35">
      <c r="B105" s="189" t="s">
        <v>188</v>
      </c>
      <c r="C105" s="190"/>
      <c r="D105" s="190"/>
      <c r="E105" s="190"/>
      <c r="F105" s="191"/>
      <c r="G105" s="282">
        <f>'Wniosek o dotację'!G271</f>
        <v>0</v>
      </c>
      <c r="H105" s="282"/>
      <c r="I105" s="447"/>
      <c r="J105" s="447"/>
      <c r="K105" s="282">
        <f>I105+'Rap. merytor. do I transzy'!I105+'Rap. merytor. do II transzy'!I105</f>
        <v>0</v>
      </c>
      <c r="L105" s="282"/>
      <c r="M105" s="374">
        <f>K105*'do aut wyliczen'!$G$6</f>
        <v>0</v>
      </c>
      <c r="N105" s="375"/>
    </row>
    <row r="106" spans="2:19" ht="21" x14ac:dyDescent="0.35">
      <c r="F106" s="46" t="s">
        <v>32</v>
      </c>
      <c r="G106" s="282">
        <f>SUM(G102:G105)</f>
        <v>0</v>
      </c>
      <c r="H106" s="282"/>
      <c r="I106" s="282">
        <f>SUM(I102:I105)</f>
        <v>0</v>
      </c>
      <c r="J106" s="282"/>
      <c r="K106" s="282">
        <f>SUM(K102:K105)</f>
        <v>0</v>
      </c>
      <c r="L106" s="282"/>
      <c r="M106" s="373">
        <f>SUM(M102:N105)</f>
        <v>0</v>
      </c>
      <c r="N106" s="373"/>
    </row>
    <row r="108" spans="2:19" ht="16.5" customHeight="1" x14ac:dyDescent="0.25"/>
    <row r="109" spans="2:19" ht="18.75" x14ac:dyDescent="0.3">
      <c r="B109" s="269" t="s">
        <v>94</v>
      </c>
      <c r="C109" s="269"/>
    </row>
    <row r="110" spans="2:19" ht="32.25" customHeight="1" x14ac:dyDescent="0.25">
      <c r="B110" s="273" t="s">
        <v>255</v>
      </c>
      <c r="C110" s="273"/>
      <c r="D110" s="273"/>
      <c r="E110" s="273"/>
      <c r="F110" s="273"/>
      <c r="G110" s="273"/>
      <c r="N110" s="389"/>
      <c r="O110" s="389"/>
    </row>
    <row r="111" spans="2:19" ht="63.75" customHeight="1" x14ac:dyDescent="0.25">
      <c r="B111" s="150" t="s">
        <v>13</v>
      </c>
      <c r="C111" s="443" t="s">
        <v>44</v>
      </c>
      <c r="D111" s="445"/>
      <c r="E111" s="445"/>
      <c r="F111" s="445"/>
      <c r="G111" s="151" t="s">
        <v>199</v>
      </c>
      <c r="H111" s="152" t="s">
        <v>200</v>
      </c>
      <c r="I111" s="152" t="s">
        <v>201</v>
      </c>
      <c r="J111" s="151" t="s">
        <v>202</v>
      </c>
      <c r="K111" s="151" t="s">
        <v>203</v>
      </c>
      <c r="L111" s="151" t="s">
        <v>204</v>
      </c>
      <c r="M111" s="153" t="s">
        <v>45</v>
      </c>
      <c r="N111" s="443" t="s">
        <v>46</v>
      </c>
      <c r="O111" s="444"/>
      <c r="P111" s="507" t="s">
        <v>226</v>
      </c>
      <c r="Q111" s="508"/>
      <c r="R111" s="443" t="s">
        <v>287</v>
      </c>
      <c r="S111" s="444"/>
    </row>
    <row r="112" spans="2:19" ht="21" x14ac:dyDescent="0.35">
      <c r="B112" s="54" t="s">
        <v>5</v>
      </c>
      <c r="C112" s="265">
        <f>'Wniosek o dotację'!C358:G358</f>
        <v>0</v>
      </c>
      <c r="D112" s="446"/>
      <c r="E112" s="446"/>
      <c r="F112" s="446"/>
      <c r="G112" s="169">
        <f>'Wniosek o dotację'!H358</f>
        <v>0</v>
      </c>
      <c r="H112" s="66"/>
      <c r="I112" s="127">
        <f>H112+'Rap. merytor. do I transzy'!H112+'Rap. merytor. do II transzy'!H112</f>
        <v>0</v>
      </c>
      <c r="J112" s="127">
        <f>'Wniosek o dotację'!I358</f>
        <v>0</v>
      </c>
      <c r="K112" s="66"/>
      <c r="L112" s="127">
        <f>K112+'Rap. merytor. do I transzy'!K112+'Rap. merytor. do II transzy'!K112</f>
        <v>0</v>
      </c>
      <c r="M112" s="67"/>
      <c r="N112" s="193"/>
      <c r="O112" s="194"/>
      <c r="P112" s="276">
        <f>I112*(IF(N112="spotkanie informacyjne",'do aut wyliczen'!$G$8,IF(N112="szkolenie",'do aut wyliczen'!$G$10,IF(N112="szkolenie z ekspertem",'do aut wyliczen'!$G$11,IF(N112="spotkanie informacyjne w szkole ponadgimnazjalnej lub uczelni",'do aut wyliczen'!$G$9)))))</f>
        <v>0</v>
      </c>
      <c r="Q112" s="277"/>
      <c r="R112" s="438"/>
      <c r="S112" s="439"/>
    </row>
    <row r="113" spans="1:19" ht="21" x14ac:dyDescent="0.35">
      <c r="B113" s="54" t="s">
        <v>6</v>
      </c>
      <c r="C113" s="265">
        <f>'Wniosek o dotację'!C359:G359</f>
        <v>0</v>
      </c>
      <c r="D113" s="446"/>
      <c r="E113" s="446"/>
      <c r="F113" s="446"/>
      <c r="G113" s="169">
        <f>'Wniosek o dotację'!H359</f>
        <v>0</v>
      </c>
      <c r="H113" s="66"/>
      <c r="I113" s="127">
        <f>H113+'Rap. merytor. do I transzy'!H113+'Rap. merytor. do II transzy'!H113</f>
        <v>0</v>
      </c>
      <c r="J113" s="127">
        <f>'Wniosek o dotację'!I359</f>
        <v>0</v>
      </c>
      <c r="K113" s="66"/>
      <c r="L113" s="127">
        <f>K113+'Rap. merytor. do I transzy'!K113+'Rap. merytor. do II transzy'!K113</f>
        <v>0</v>
      </c>
      <c r="M113" s="67"/>
      <c r="N113" s="193"/>
      <c r="O113" s="194"/>
      <c r="P113" s="276">
        <f>I113*(IF(N113="spotkanie informacyjne",'do aut wyliczen'!$G$8,IF(N113="szkolenie",'do aut wyliczen'!$G$10,IF(N113="szkolenie z ekspertem",'do aut wyliczen'!$G$11,IF(N113="spotkanie informacyjne w szkole ponadgimnazjalnej lub uczelni",'do aut wyliczen'!$G$9)))))</f>
        <v>0</v>
      </c>
      <c r="Q113" s="277"/>
      <c r="R113" s="438"/>
      <c r="S113" s="439"/>
    </row>
    <row r="114" spans="1:19" ht="21" x14ac:dyDescent="0.35">
      <c r="B114" s="54" t="s">
        <v>9</v>
      </c>
      <c r="C114" s="265">
        <f>'Wniosek o dotację'!C360:G360</f>
        <v>0</v>
      </c>
      <c r="D114" s="446"/>
      <c r="E114" s="446"/>
      <c r="F114" s="446"/>
      <c r="G114" s="169">
        <f>'Wniosek o dotację'!H360</f>
        <v>0</v>
      </c>
      <c r="H114" s="66"/>
      <c r="I114" s="127">
        <f>H114+'Rap. merytor. do I transzy'!H114+'Rap. merytor. do II transzy'!H114</f>
        <v>0</v>
      </c>
      <c r="J114" s="127">
        <f>'Wniosek o dotację'!I360</f>
        <v>0</v>
      </c>
      <c r="K114" s="66"/>
      <c r="L114" s="127">
        <f>K114+'Rap. merytor. do I transzy'!K114+'Rap. merytor. do II transzy'!K114</f>
        <v>0</v>
      </c>
      <c r="M114" s="67"/>
      <c r="N114" s="193"/>
      <c r="O114" s="194"/>
      <c r="P114" s="276">
        <f>I114*(IF(N114="spotkanie informacyjne",'do aut wyliczen'!$G$8,IF(N114="szkolenie",'do aut wyliczen'!$G$10,IF(N114="szkolenie z ekspertem",'do aut wyliczen'!$G$11,IF(N114="spotkanie informacyjne w szkole ponadgimnazjalnej lub uczelni",'do aut wyliczen'!$G$9)))))</f>
        <v>0</v>
      </c>
      <c r="Q114" s="277"/>
      <c r="R114" s="438"/>
      <c r="S114" s="439"/>
    </row>
    <row r="115" spans="1:19" ht="21" x14ac:dyDescent="0.35">
      <c r="B115" s="54" t="s">
        <v>10</v>
      </c>
      <c r="C115" s="265">
        <f>'Wniosek o dotację'!C361:G361</f>
        <v>0</v>
      </c>
      <c r="D115" s="446"/>
      <c r="E115" s="446"/>
      <c r="F115" s="446"/>
      <c r="G115" s="169">
        <f>'Wniosek o dotację'!H361</f>
        <v>0</v>
      </c>
      <c r="H115" s="66"/>
      <c r="I115" s="127">
        <f>H115+'Rap. merytor. do I transzy'!H115+'Rap. merytor. do II transzy'!H115</f>
        <v>0</v>
      </c>
      <c r="J115" s="127">
        <f>'Wniosek o dotację'!I361</f>
        <v>0</v>
      </c>
      <c r="K115" s="66"/>
      <c r="L115" s="127">
        <f>K115+'Rap. merytor. do I transzy'!K115+'Rap. merytor. do II transzy'!K115</f>
        <v>0</v>
      </c>
      <c r="M115" s="67"/>
      <c r="N115" s="193"/>
      <c r="O115" s="194"/>
      <c r="P115" s="276">
        <f>I115*(IF(N115="spotkanie informacyjne",'do aut wyliczen'!$G$8,IF(N115="szkolenie",'do aut wyliczen'!$G$10,IF(N115="szkolenie z ekspertem",'do aut wyliczen'!$G$11,IF(N115="spotkanie informacyjne w szkole ponadgimnazjalnej lub uczelni",'do aut wyliczen'!$G$9)))))</f>
        <v>0</v>
      </c>
      <c r="Q115" s="277"/>
      <c r="R115" s="438"/>
      <c r="S115" s="439"/>
    </row>
    <row r="116" spans="1:19" ht="21.75" thickBot="1" x14ac:dyDescent="0.4">
      <c r="A116" s="40"/>
      <c r="B116" s="68" t="s">
        <v>11</v>
      </c>
      <c r="C116" s="265">
        <f>'Wniosek o dotację'!C362:G362</f>
        <v>0</v>
      </c>
      <c r="D116" s="446"/>
      <c r="E116" s="446"/>
      <c r="F116" s="446"/>
      <c r="G116" s="169">
        <f>'Wniosek o dotację'!H362</f>
        <v>0</v>
      </c>
      <c r="H116" s="66"/>
      <c r="I116" s="127">
        <f>H116+'Rap. merytor. do I transzy'!H116+'Rap. merytor. do II transzy'!H116</f>
        <v>0</v>
      </c>
      <c r="J116" s="127">
        <f>'Wniosek o dotację'!I362</f>
        <v>0</v>
      </c>
      <c r="K116" s="66"/>
      <c r="L116" s="127">
        <f>K116+'Rap. merytor. do I transzy'!K116+'Rap. merytor. do II transzy'!K116</f>
        <v>0</v>
      </c>
      <c r="M116" s="67"/>
      <c r="N116" s="193"/>
      <c r="O116" s="194"/>
      <c r="P116" s="276">
        <f>I116*(IF(N116="spotkanie informacyjne",'do aut wyliczen'!$G$8,IF(N116="szkolenie",'do aut wyliczen'!$G$10,IF(N116="szkolenie z ekspertem",'do aut wyliczen'!$G$11,IF(N116="spotkanie informacyjne w szkole ponadgimnazjalnej lub uczelni",'do aut wyliczen'!$G$9)))))</f>
        <v>0</v>
      </c>
      <c r="Q116" s="277"/>
      <c r="R116" s="438"/>
      <c r="S116" s="439"/>
    </row>
    <row r="117" spans="1:19" ht="21.75" thickTop="1" x14ac:dyDescent="0.35">
      <c r="B117" s="69" t="s">
        <v>23</v>
      </c>
      <c r="C117" s="265">
        <f>'Wniosek o dotację'!C363:G363</f>
        <v>0</v>
      </c>
      <c r="D117" s="446"/>
      <c r="E117" s="446"/>
      <c r="F117" s="446"/>
      <c r="G117" s="169">
        <f>'Wniosek o dotację'!H363</f>
        <v>0</v>
      </c>
      <c r="H117" s="66"/>
      <c r="I117" s="127">
        <f>H117+'Rap. merytor. do I transzy'!H117+'Rap. merytor. do II transzy'!H117</f>
        <v>0</v>
      </c>
      <c r="J117" s="127">
        <f>'Wniosek o dotację'!I363</f>
        <v>0</v>
      </c>
      <c r="K117" s="66"/>
      <c r="L117" s="127">
        <f>K117+'Rap. merytor. do I transzy'!K117+'Rap. merytor. do II transzy'!K117</f>
        <v>0</v>
      </c>
      <c r="M117" s="67"/>
      <c r="N117" s="193"/>
      <c r="O117" s="194"/>
      <c r="P117" s="276">
        <f>I117*(IF(N117="spotkanie informacyjne",'do aut wyliczen'!$G$8,IF(N117="szkolenie",'do aut wyliczen'!$G$10,IF(N117="szkolenie z ekspertem",'do aut wyliczen'!$G$11,IF(N117="spotkanie informacyjne w szkole ponadgimnazjalnej lub uczelni",'do aut wyliczen'!$G$9)))))</f>
        <v>0</v>
      </c>
      <c r="Q117" s="277"/>
      <c r="R117" s="438"/>
      <c r="S117" s="439"/>
    </row>
    <row r="118" spans="1:19" ht="21" x14ac:dyDescent="0.35">
      <c r="B118" s="54" t="s">
        <v>25</v>
      </c>
      <c r="C118" s="265">
        <f>'Wniosek o dotację'!C364:G364</f>
        <v>0</v>
      </c>
      <c r="D118" s="446"/>
      <c r="E118" s="446"/>
      <c r="F118" s="446"/>
      <c r="G118" s="169">
        <f>'Wniosek o dotację'!H364</f>
        <v>0</v>
      </c>
      <c r="H118" s="66"/>
      <c r="I118" s="127">
        <f>H118+'Rap. merytor. do I transzy'!H118+'Rap. merytor. do II transzy'!H118</f>
        <v>0</v>
      </c>
      <c r="J118" s="127">
        <f>'Wniosek o dotację'!I364</f>
        <v>0</v>
      </c>
      <c r="K118" s="66"/>
      <c r="L118" s="127">
        <f>K118+'Rap. merytor. do I transzy'!K118+'Rap. merytor. do II transzy'!K118</f>
        <v>0</v>
      </c>
      <c r="M118" s="67"/>
      <c r="N118" s="193"/>
      <c r="O118" s="194"/>
      <c r="P118" s="276">
        <f>I118*(IF(N118="spotkanie informacyjne",'do aut wyliczen'!$G$8,IF(N118="szkolenie",'do aut wyliczen'!$G$10,IF(N118="szkolenie z ekspertem",'do aut wyliczen'!$G$11,IF(N118="spotkanie informacyjne w szkole ponadgimnazjalnej lub uczelni",'do aut wyliczen'!$G$9)))))</f>
        <v>0</v>
      </c>
      <c r="Q118" s="277"/>
      <c r="R118" s="438"/>
      <c r="S118" s="439"/>
    </row>
    <row r="119" spans="1:19" ht="21" x14ac:dyDescent="0.35">
      <c r="B119" s="54" t="s">
        <v>29</v>
      </c>
      <c r="C119" s="265">
        <f>'Wniosek o dotację'!C365:G365</f>
        <v>0</v>
      </c>
      <c r="D119" s="446"/>
      <c r="E119" s="446"/>
      <c r="F119" s="446"/>
      <c r="G119" s="169">
        <f>'Wniosek o dotację'!H365</f>
        <v>0</v>
      </c>
      <c r="H119" s="66"/>
      <c r="I119" s="127">
        <f>H119+'Rap. merytor. do I transzy'!H119+'Rap. merytor. do II transzy'!H119</f>
        <v>0</v>
      </c>
      <c r="J119" s="127">
        <f>'Wniosek o dotację'!I365</f>
        <v>0</v>
      </c>
      <c r="K119" s="66"/>
      <c r="L119" s="127">
        <f>K119+'Rap. merytor. do I transzy'!K119+'Rap. merytor. do II transzy'!K119</f>
        <v>0</v>
      </c>
      <c r="M119" s="67"/>
      <c r="N119" s="193"/>
      <c r="O119" s="194"/>
      <c r="P119" s="276">
        <f>I119*(IF(N119="spotkanie informacyjne",'do aut wyliczen'!$G$8,IF(N119="szkolenie",'do aut wyliczen'!$G$10,IF(N119="szkolenie z ekspertem",'do aut wyliczen'!$G$11,IF(N119="spotkanie informacyjne w szkole ponadgimnazjalnej lub uczelni",'do aut wyliczen'!$G$9)))))</f>
        <v>0</v>
      </c>
      <c r="Q119" s="277"/>
      <c r="R119" s="438"/>
      <c r="S119" s="439"/>
    </row>
    <row r="120" spans="1:19" ht="21" x14ac:dyDescent="0.35">
      <c r="B120" s="54" t="s">
        <v>30</v>
      </c>
      <c r="C120" s="265">
        <f>'Wniosek o dotację'!C366:G366</f>
        <v>0</v>
      </c>
      <c r="D120" s="446"/>
      <c r="E120" s="446"/>
      <c r="F120" s="446"/>
      <c r="G120" s="169">
        <f>'Wniosek o dotację'!H366</f>
        <v>0</v>
      </c>
      <c r="H120" s="66"/>
      <c r="I120" s="127">
        <f>H120+'Rap. merytor. do I transzy'!H120+'Rap. merytor. do II transzy'!H120</f>
        <v>0</v>
      </c>
      <c r="J120" s="127">
        <f>'Wniosek o dotację'!I366</f>
        <v>0</v>
      </c>
      <c r="K120" s="66"/>
      <c r="L120" s="127">
        <f>K120+'Rap. merytor. do I transzy'!K120+'Rap. merytor. do II transzy'!K120</f>
        <v>0</v>
      </c>
      <c r="M120" s="67"/>
      <c r="N120" s="193"/>
      <c r="O120" s="194"/>
      <c r="P120" s="276">
        <f>I120*(IF(N120="spotkanie informacyjne",'do aut wyliczen'!$G$8,IF(N120="szkolenie",'do aut wyliczen'!$G$10,IF(N120="szkolenie z ekspertem",'do aut wyliczen'!$G$11,IF(N120="spotkanie informacyjne w szkole ponadgimnazjalnej lub uczelni",'do aut wyliczen'!$G$9)))))</f>
        <v>0</v>
      </c>
      <c r="Q120" s="277"/>
      <c r="R120" s="438"/>
      <c r="S120" s="439"/>
    </row>
    <row r="121" spans="1:19" ht="21" x14ac:dyDescent="0.35">
      <c r="B121" s="54" t="s">
        <v>31</v>
      </c>
      <c r="C121" s="265">
        <f>'Wniosek o dotację'!C367:G367</f>
        <v>0</v>
      </c>
      <c r="D121" s="446"/>
      <c r="E121" s="446"/>
      <c r="F121" s="446"/>
      <c r="G121" s="169">
        <f>'Wniosek o dotację'!H367</f>
        <v>0</v>
      </c>
      <c r="H121" s="66"/>
      <c r="I121" s="127">
        <f>H121+'Rap. merytor. do I transzy'!H121+'Rap. merytor. do II transzy'!H121</f>
        <v>0</v>
      </c>
      <c r="J121" s="127">
        <f>'Wniosek o dotację'!I367</f>
        <v>0</v>
      </c>
      <c r="K121" s="66"/>
      <c r="L121" s="127">
        <f>K121+'Rap. merytor. do I transzy'!K121+'Rap. merytor. do II transzy'!K121</f>
        <v>0</v>
      </c>
      <c r="M121" s="67"/>
      <c r="N121" s="193"/>
      <c r="O121" s="194"/>
      <c r="P121" s="276">
        <f>I121*(IF(N121="spotkanie informacyjne",'do aut wyliczen'!$G$8,IF(N121="szkolenie",'do aut wyliczen'!$G$10,IF(N121="szkolenie z ekspertem",'do aut wyliczen'!$G$11,IF(N121="spotkanie informacyjne w szkole ponadgimnazjalnej lub uczelni",'do aut wyliczen'!$G$9)))))</f>
        <v>0</v>
      </c>
      <c r="Q121" s="277"/>
      <c r="R121" s="438"/>
      <c r="S121" s="439"/>
    </row>
    <row r="122" spans="1:19" ht="21" x14ac:dyDescent="0.35">
      <c r="B122" s="70" t="s">
        <v>70</v>
      </c>
      <c r="C122" s="270"/>
      <c r="D122" s="271"/>
      <c r="E122" s="271"/>
      <c r="F122" s="271"/>
      <c r="G122" s="170"/>
      <c r="H122" s="71"/>
      <c r="I122" s="171"/>
      <c r="J122" s="171"/>
      <c r="K122" s="71"/>
      <c r="L122" s="171"/>
      <c r="M122" s="71"/>
      <c r="N122" s="72"/>
      <c r="O122" s="73"/>
      <c r="P122" s="212"/>
      <c r="Q122" s="213"/>
      <c r="R122" s="212"/>
      <c r="S122" s="213"/>
    </row>
    <row r="123" spans="1:19" ht="22.5" customHeight="1" x14ac:dyDescent="0.25"/>
    <row r="124" spans="1:19" ht="18.75" x14ac:dyDescent="0.3">
      <c r="B124" s="230" t="s">
        <v>95</v>
      </c>
      <c r="C124" s="230"/>
    </row>
    <row r="125" spans="1:19" ht="31.5" customHeight="1" x14ac:dyDescent="0.25">
      <c r="B125" s="273" t="s">
        <v>261</v>
      </c>
      <c r="C125" s="273"/>
      <c r="D125" s="273"/>
      <c r="E125" s="273"/>
      <c r="F125" s="273"/>
      <c r="G125" s="273"/>
      <c r="N125" s="389"/>
      <c r="O125" s="389"/>
    </row>
    <row r="126" spans="1:19" ht="70.5" customHeight="1" x14ac:dyDescent="0.25">
      <c r="B126" s="150" t="s">
        <v>13</v>
      </c>
      <c r="C126" s="443" t="s">
        <v>44</v>
      </c>
      <c r="D126" s="445"/>
      <c r="E126" s="445"/>
      <c r="F126" s="445"/>
      <c r="G126" s="151" t="s">
        <v>199</v>
      </c>
      <c r="H126" s="152" t="s">
        <v>200</v>
      </c>
      <c r="I126" s="152" t="s">
        <v>201</v>
      </c>
      <c r="J126" s="151" t="s">
        <v>202</v>
      </c>
      <c r="K126" s="151" t="s">
        <v>203</v>
      </c>
      <c r="L126" s="151" t="s">
        <v>204</v>
      </c>
      <c r="M126" s="153" t="s">
        <v>45</v>
      </c>
      <c r="N126" s="443" t="s">
        <v>46</v>
      </c>
      <c r="O126" s="444"/>
      <c r="P126" s="507" t="s">
        <v>226</v>
      </c>
      <c r="Q126" s="508"/>
      <c r="R126" s="443" t="s">
        <v>287</v>
      </c>
      <c r="S126" s="444"/>
    </row>
    <row r="127" spans="1:19" ht="21" x14ac:dyDescent="0.35">
      <c r="B127" s="54" t="s">
        <v>5</v>
      </c>
      <c r="C127" s="265">
        <f>'Wniosek o dotację'!C373:G373</f>
        <v>0</v>
      </c>
      <c r="D127" s="446"/>
      <c r="E127" s="446"/>
      <c r="F127" s="446"/>
      <c r="G127" s="169">
        <f>'Wniosek o dotację'!H373</f>
        <v>0</v>
      </c>
      <c r="H127" s="66"/>
      <c r="I127" s="127">
        <f>H127+'Rap. merytor. do I transzy'!H127+'Rap. merytor. do II transzy'!H127</f>
        <v>0</v>
      </c>
      <c r="J127" s="127">
        <f>'Wniosek o dotację'!I373</f>
        <v>0</v>
      </c>
      <c r="K127" s="66"/>
      <c r="L127" s="127">
        <f>K127+'Rap. merytor. do I transzy'!K127+'Rap. merytor. do II transzy'!K127</f>
        <v>0</v>
      </c>
      <c r="M127" s="67"/>
      <c r="N127" s="193"/>
      <c r="O127" s="194"/>
      <c r="P127" s="276">
        <f>I127*(IF(N127="spotkanie informacyjne",'do aut wyliczen'!$G$8,IF(N127="szkolenie",'do aut wyliczen'!$G$10,IF(N127="szkolenie z ekspertem",'do aut wyliczen'!$G$11,IF(N127="spotkanie informacyjne w szkole ponadgimnazjalnej lub uczelni",'do aut wyliczen'!$G$9)))))</f>
        <v>0</v>
      </c>
      <c r="Q127" s="277"/>
      <c r="R127" s="438"/>
      <c r="S127" s="439"/>
    </row>
    <row r="128" spans="1:19" ht="21" x14ac:dyDescent="0.35">
      <c r="B128" s="54" t="s">
        <v>6</v>
      </c>
      <c r="C128" s="265">
        <f>'Wniosek o dotację'!C374:G374</f>
        <v>0</v>
      </c>
      <c r="D128" s="446"/>
      <c r="E128" s="446"/>
      <c r="F128" s="446"/>
      <c r="G128" s="169">
        <f>'Wniosek o dotację'!H374</f>
        <v>0</v>
      </c>
      <c r="H128" s="66"/>
      <c r="I128" s="127">
        <f>H128+'Rap. merytor. do I transzy'!H128+'Rap. merytor. do II transzy'!H128</f>
        <v>0</v>
      </c>
      <c r="J128" s="127">
        <f>'Wniosek o dotację'!I374</f>
        <v>0</v>
      </c>
      <c r="K128" s="66"/>
      <c r="L128" s="127">
        <f>K128+'Rap. merytor. do I transzy'!K128+'Rap. merytor. do II transzy'!K128</f>
        <v>0</v>
      </c>
      <c r="M128" s="67"/>
      <c r="N128" s="193"/>
      <c r="O128" s="194"/>
      <c r="P128" s="276">
        <f>I128*(IF(N128="spotkanie informacyjne",'do aut wyliczen'!$G$8,IF(N128="szkolenie",'do aut wyliczen'!$G$10,IF(N128="szkolenie z ekspertem",'do aut wyliczen'!$G$11,IF(N128="spotkanie informacyjne w szkole ponadgimnazjalnej lub uczelni",'do aut wyliczen'!$G$9)))))</f>
        <v>0</v>
      </c>
      <c r="Q128" s="277"/>
      <c r="R128" s="438"/>
      <c r="S128" s="439"/>
    </row>
    <row r="129" spans="1:19" ht="21" x14ac:dyDescent="0.35">
      <c r="B129" s="54" t="s">
        <v>9</v>
      </c>
      <c r="C129" s="265">
        <f>'Wniosek o dotację'!C375:G375</f>
        <v>0</v>
      </c>
      <c r="D129" s="446"/>
      <c r="E129" s="446"/>
      <c r="F129" s="446"/>
      <c r="G129" s="169">
        <f>'Wniosek o dotację'!H375</f>
        <v>0</v>
      </c>
      <c r="H129" s="66"/>
      <c r="I129" s="127">
        <f>H129+'Rap. merytor. do I transzy'!H129+'Rap. merytor. do II transzy'!H129</f>
        <v>0</v>
      </c>
      <c r="J129" s="127">
        <f>'Wniosek o dotację'!I375</f>
        <v>0</v>
      </c>
      <c r="K129" s="66"/>
      <c r="L129" s="127">
        <f>K129+'Rap. merytor. do I transzy'!K129+'Rap. merytor. do II transzy'!K129</f>
        <v>0</v>
      </c>
      <c r="M129" s="67"/>
      <c r="N129" s="193"/>
      <c r="O129" s="194"/>
      <c r="P129" s="276">
        <f>I129*(IF(N129="spotkanie informacyjne",'do aut wyliczen'!$G$8,IF(N129="szkolenie",'do aut wyliczen'!$G$10,IF(N129="szkolenie z ekspertem",'do aut wyliczen'!$G$11,IF(N129="spotkanie informacyjne w szkole ponadgimnazjalnej lub uczelni",'do aut wyliczen'!$G$9)))))</f>
        <v>0</v>
      </c>
      <c r="Q129" s="277"/>
      <c r="R129" s="438"/>
      <c r="S129" s="439"/>
    </row>
    <row r="130" spans="1:19" ht="21" x14ac:dyDescent="0.35">
      <c r="B130" s="54" t="s">
        <v>10</v>
      </c>
      <c r="C130" s="265">
        <f>'Wniosek o dotację'!C376:G376</f>
        <v>0</v>
      </c>
      <c r="D130" s="446"/>
      <c r="E130" s="446"/>
      <c r="F130" s="446"/>
      <c r="G130" s="169">
        <f>'Wniosek o dotację'!H376</f>
        <v>0</v>
      </c>
      <c r="H130" s="66"/>
      <c r="I130" s="127">
        <f>H130+'Rap. merytor. do I transzy'!H130+'Rap. merytor. do II transzy'!H130</f>
        <v>0</v>
      </c>
      <c r="J130" s="127">
        <f>'Wniosek o dotację'!I376</f>
        <v>0</v>
      </c>
      <c r="K130" s="66"/>
      <c r="L130" s="127">
        <f>K130+'Rap. merytor. do I transzy'!K130+'Rap. merytor. do II transzy'!K130</f>
        <v>0</v>
      </c>
      <c r="M130" s="67"/>
      <c r="N130" s="193"/>
      <c r="O130" s="194"/>
      <c r="P130" s="276">
        <f>I130*(IF(N130="spotkanie informacyjne",'do aut wyliczen'!$G$8,IF(N130="szkolenie",'do aut wyliczen'!$G$10,IF(N130="szkolenie z ekspertem",'do aut wyliczen'!$G$11,IF(N130="spotkanie informacyjne w szkole ponadgimnazjalnej lub uczelni",'do aut wyliczen'!$G$9)))))</f>
        <v>0</v>
      </c>
      <c r="Q130" s="277"/>
      <c r="R130" s="438"/>
      <c r="S130" s="439"/>
    </row>
    <row r="131" spans="1:19" ht="21.75" thickBot="1" x14ac:dyDescent="0.4">
      <c r="A131" s="40"/>
      <c r="B131" s="68" t="s">
        <v>11</v>
      </c>
      <c r="C131" s="265">
        <f>'Wniosek o dotację'!C377:G377</f>
        <v>0</v>
      </c>
      <c r="D131" s="446"/>
      <c r="E131" s="446"/>
      <c r="F131" s="446"/>
      <c r="G131" s="169">
        <f>'Wniosek o dotację'!H377</f>
        <v>0</v>
      </c>
      <c r="H131" s="66"/>
      <c r="I131" s="127">
        <f>H131+'Rap. merytor. do I transzy'!H131+'Rap. merytor. do II transzy'!H131</f>
        <v>0</v>
      </c>
      <c r="J131" s="127">
        <f>'Wniosek o dotację'!I377</f>
        <v>0</v>
      </c>
      <c r="K131" s="66"/>
      <c r="L131" s="127">
        <f>K131+'Rap. merytor. do I transzy'!K131+'Rap. merytor. do II transzy'!K131</f>
        <v>0</v>
      </c>
      <c r="M131" s="67"/>
      <c r="N131" s="193"/>
      <c r="O131" s="194"/>
      <c r="P131" s="276">
        <f>I131*(IF(N131="spotkanie informacyjne",'do aut wyliczen'!$G$8,IF(N131="szkolenie",'do aut wyliczen'!$G$10,IF(N131="szkolenie z ekspertem",'do aut wyliczen'!$G$11,IF(N131="spotkanie informacyjne w szkole ponadgimnazjalnej lub uczelni",'do aut wyliczen'!$G$9)))))</f>
        <v>0</v>
      </c>
      <c r="Q131" s="277"/>
      <c r="R131" s="438"/>
      <c r="S131" s="439"/>
    </row>
    <row r="132" spans="1:19" ht="21.75" thickTop="1" x14ac:dyDescent="0.35">
      <c r="B132" s="69" t="s">
        <v>23</v>
      </c>
      <c r="C132" s="265">
        <f>'Wniosek o dotację'!C378:G378</f>
        <v>0</v>
      </c>
      <c r="D132" s="446"/>
      <c r="E132" s="446"/>
      <c r="F132" s="446"/>
      <c r="G132" s="169">
        <f>'Wniosek o dotację'!H378</f>
        <v>0</v>
      </c>
      <c r="H132" s="66"/>
      <c r="I132" s="127">
        <f>H132+'Rap. merytor. do I transzy'!H132+'Rap. merytor. do II transzy'!H132</f>
        <v>0</v>
      </c>
      <c r="J132" s="127">
        <f>'Wniosek o dotację'!I378</f>
        <v>0</v>
      </c>
      <c r="K132" s="66"/>
      <c r="L132" s="127">
        <f>K132+'Rap. merytor. do I transzy'!K132+'Rap. merytor. do II transzy'!K132</f>
        <v>0</v>
      </c>
      <c r="M132" s="67"/>
      <c r="N132" s="193"/>
      <c r="O132" s="194"/>
      <c r="P132" s="276">
        <f>I132*(IF(N132="spotkanie informacyjne",'do aut wyliczen'!$G$8,IF(N132="szkolenie",'do aut wyliczen'!$G$10,IF(N132="szkolenie z ekspertem",'do aut wyliczen'!$G$11,IF(N132="spotkanie informacyjne w szkole ponadgimnazjalnej lub uczelni",'do aut wyliczen'!$G$9)))))</f>
        <v>0</v>
      </c>
      <c r="Q132" s="277"/>
      <c r="R132" s="438"/>
      <c r="S132" s="439"/>
    </row>
    <row r="133" spans="1:19" ht="21" x14ac:dyDescent="0.35">
      <c r="B133" s="54" t="s">
        <v>25</v>
      </c>
      <c r="C133" s="265">
        <f>'Wniosek o dotację'!C379:G379</f>
        <v>0</v>
      </c>
      <c r="D133" s="446"/>
      <c r="E133" s="446"/>
      <c r="F133" s="446"/>
      <c r="G133" s="169">
        <f>'Wniosek o dotację'!H379</f>
        <v>0</v>
      </c>
      <c r="H133" s="66"/>
      <c r="I133" s="127">
        <f>H133+'Rap. merytor. do I transzy'!H133+'Rap. merytor. do II transzy'!H133</f>
        <v>0</v>
      </c>
      <c r="J133" s="127">
        <f>'Wniosek o dotację'!I379</f>
        <v>0</v>
      </c>
      <c r="K133" s="66"/>
      <c r="L133" s="127">
        <f>K133+'Rap. merytor. do I transzy'!K133+'Rap. merytor. do II transzy'!K133</f>
        <v>0</v>
      </c>
      <c r="M133" s="67"/>
      <c r="N133" s="193"/>
      <c r="O133" s="194"/>
      <c r="P133" s="276">
        <f>I133*(IF(N133="spotkanie informacyjne",'do aut wyliczen'!$G$8,IF(N133="szkolenie",'do aut wyliczen'!$G$10,IF(N133="szkolenie z ekspertem",'do aut wyliczen'!$G$11,IF(N133="spotkanie informacyjne w szkole ponadgimnazjalnej lub uczelni",'do aut wyliczen'!$G$9)))))</f>
        <v>0</v>
      </c>
      <c r="Q133" s="277"/>
      <c r="R133" s="438"/>
      <c r="S133" s="439"/>
    </row>
    <row r="134" spans="1:19" ht="21" x14ac:dyDescent="0.35">
      <c r="B134" s="54" t="s">
        <v>29</v>
      </c>
      <c r="C134" s="265">
        <f>'Wniosek o dotację'!C380:G380</f>
        <v>0</v>
      </c>
      <c r="D134" s="446"/>
      <c r="E134" s="446"/>
      <c r="F134" s="446"/>
      <c r="G134" s="169">
        <f>'Wniosek o dotację'!H380</f>
        <v>0</v>
      </c>
      <c r="H134" s="66"/>
      <c r="I134" s="127">
        <f>H134+'Rap. merytor. do I transzy'!H134+'Rap. merytor. do II transzy'!H134</f>
        <v>0</v>
      </c>
      <c r="J134" s="127">
        <f>'Wniosek o dotację'!I380</f>
        <v>0</v>
      </c>
      <c r="K134" s="66"/>
      <c r="L134" s="127">
        <f>K134+'Rap. merytor. do I transzy'!K134+'Rap. merytor. do II transzy'!K134</f>
        <v>0</v>
      </c>
      <c r="M134" s="67"/>
      <c r="N134" s="193"/>
      <c r="O134" s="194"/>
      <c r="P134" s="276">
        <f>I134*(IF(N134="spotkanie informacyjne",'do aut wyliczen'!$G$8,IF(N134="szkolenie",'do aut wyliczen'!$G$10,IF(N134="szkolenie z ekspertem",'do aut wyliczen'!$G$11,IF(N134="spotkanie informacyjne w szkole ponadgimnazjalnej lub uczelni",'do aut wyliczen'!$G$9)))))</f>
        <v>0</v>
      </c>
      <c r="Q134" s="277"/>
      <c r="R134" s="438"/>
      <c r="S134" s="439"/>
    </row>
    <row r="135" spans="1:19" ht="21" x14ac:dyDescent="0.35">
      <c r="B135" s="54" t="s">
        <v>30</v>
      </c>
      <c r="C135" s="265">
        <f>'Wniosek o dotację'!C381:G381</f>
        <v>0</v>
      </c>
      <c r="D135" s="446"/>
      <c r="E135" s="446"/>
      <c r="F135" s="446"/>
      <c r="G135" s="169">
        <f>'Wniosek o dotację'!H381</f>
        <v>0</v>
      </c>
      <c r="H135" s="66"/>
      <c r="I135" s="127">
        <f>H135+'Rap. merytor. do I transzy'!H135+'Rap. merytor. do II transzy'!H135</f>
        <v>0</v>
      </c>
      <c r="J135" s="127">
        <f>'Wniosek o dotację'!I381</f>
        <v>0</v>
      </c>
      <c r="K135" s="66"/>
      <c r="L135" s="127">
        <f>K135+'Rap. merytor. do I transzy'!K135+'Rap. merytor. do II transzy'!K135</f>
        <v>0</v>
      </c>
      <c r="M135" s="67"/>
      <c r="N135" s="193"/>
      <c r="O135" s="194"/>
      <c r="P135" s="276">
        <f>I135*(IF(N135="spotkanie informacyjne",'do aut wyliczen'!$G$8,IF(N135="szkolenie",'do aut wyliczen'!$G$10,IF(N135="szkolenie z ekspertem",'do aut wyliczen'!$G$11,IF(N135="spotkanie informacyjne w szkole ponadgimnazjalnej lub uczelni",'do aut wyliczen'!$G$9)))))</f>
        <v>0</v>
      </c>
      <c r="Q135" s="277"/>
      <c r="R135" s="438"/>
      <c r="S135" s="439"/>
    </row>
    <row r="136" spans="1:19" ht="21" x14ac:dyDescent="0.35">
      <c r="B136" s="54" t="s">
        <v>31</v>
      </c>
      <c r="C136" s="265">
        <f>'Wniosek o dotację'!C382:G382</f>
        <v>0</v>
      </c>
      <c r="D136" s="446"/>
      <c r="E136" s="446"/>
      <c r="F136" s="446"/>
      <c r="G136" s="169">
        <f>'Wniosek o dotację'!H382</f>
        <v>0</v>
      </c>
      <c r="H136" s="66"/>
      <c r="I136" s="127">
        <f>H136+'Rap. merytor. do I transzy'!H136+'Rap. merytor. do II transzy'!H136</f>
        <v>0</v>
      </c>
      <c r="J136" s="127">
        <f>'Wniosek o dotację'!I382</f>
        <v>0</v>
      </c>
      <c r="K136" s="66"/>
      <c r="L136" s="127">
        <f>K136+'Rap. merytor. do I transzy'!K136+'Rap. merytor. do II transzy'!K136</f>
        <v>0</v>
      </c>
      <c r="M136" s="67"/>
      <c r="N136" s="193"/>
      <c r="O136" s="194"/>
      <c r="P136" s="276">
        <f>I136*(IF(N136="spotkanie informacyjne",'do aut wyliczen'!$G$8,IF(N136="szkolenie",'do aut wyliczen'!$G$10,IF(N136="szkolenie z ekspertem",'do aut wyliczen'!$G$11,IF(N136="spotkanie informacyjne w szkole ponadgimnazjalnej lub uczelni",'do aut wyliczen'!$G$9)))))</f>
        <v>0</v>
      </c>
      <c r="Q136" s="277"/>
      <c r="R136" s="438"/>
      <c r="S136" s="439"/>
    </row>
    <row r="137" spans="1:19" ht="21" x14ac:dyDescent="0.35">
      <c r="B137" s="70" t="s">
        <v>70</v>
      </c>
      <c r="C137" s="270"/>
      <c r="D137" s="271"/>
      <c r="E137" s="271"/>
      <c r="F137" s="271"/>
      <c r="G137" s="170"/>
      <c r="H137" s="71"/>
      <c r="I137" s="171"/>
      <c r="J137" s="171"/>
      <c r="K137" s="71"/>
      <c r="L137" s="171"/>
      <c r="M137" s="71"/>
      <c r="N137" s="72"/>
      <c r="O137" s="73"/>
      <c r="P137" s="212"/>
      <c r="Q137" s="213"/>
      <c r="R137" s="212"/>
      <c r="S137" s="213"/>
    </row>
    <row r="139" spans="1:19" ht="18.75" x14ac:dyDescent="0.3">
      <c r="B139" s="269" t="s">
        <v>96</v>
      </c>
      <c r="C139" s="269"/>
    </row>
    <row r="140" spans="1:19" ht="37.5" customHeight="1" x14ac:dyDescent="0.25">
      <c r="B140" s="273" t="s">
        <v>266</v>
      </c>
      <c r="C140" s="273"/>
      <c r="D140" s="273"/>
      <c r="E140" s="273"/>
      <c r="F140" s="273"/>
      <c r="G140" s="273"/>
      <c r="N140" s="389"/>
      <c r="O140" s="389"/>
    </row>
    <row r="141" spans="1:19" ht="66" customHeight="1" x14ac:dyDescent="0.25">
      <c r="B141" s="150" t="s">
        <v>13</v>
      </c>
      <c r="C141" s="443" t="s">
        <v>44</v>
      </c>
      <c r="D141" s="445"/>
      <c r="E141" s="445"/>
      <c r="F141" s="445"/>
      <c r="G141" s="151" t="s">
        <v>199</v>
      </c>
      <c r="H141" s="152" t="s">
        <v>200</v>
      </c>
      <c r="I141" s="152" t="s">
        <v>201</v>
      </c>
      <c r="J141" s="151" t="s">
        <v>202</v>
      </c>
      <c r="K141" s="151" t="s">
        <v>203</v>
      </c>
      <c r="L141" s="151" t="s">
        <v>204</v>
      </c>
      <c r="M141" s="153" t="s">
        <v>45</v>
      </c>
      <c r="N141" s="443" t="s">
        <v>46</v>
      </c>
      <c r="O141" s="444"/>
      <c r="P141" s="507" t="s">
        <v>226</v>
      </c>
      <c r="Q141" s="508"/>
      <c r="R141" s="443" t="s">
        <v>287</v>
      </c>
      <c r="S141" s="444"/>
    </row>
    <row r="142" spans="1:19" ht="21" x14ac:dyDescent="0.35">
      <c r="B142" s="54" t="s">
        <v>5</v>
      </c>
      <c r="C142" s="265">
        <f>'Wniosek o dotację'!C388:G388</f>
        <v>0</v>
      </c>
      <c r="D142" s="446"/>
      <c r="E142" s="446"/>
      <c r="F142" s="446"/>
      <c r="G142" s="169">
        <f>'Wniosek o dotację'!H388</f>
        <v>0</v>
      </c>
      <c r="H142" s="66"/>
      <c r="I142" s="127">
        <f>H142+'Rap. merytor. do I transzy'!H142+'Rap. merytor. do II transzy'!H142</f>
        <v>0</v>
      </c>
      <c r="J142" s="127">
        <f>'Wniosek o dotację'!I388</f>
        <v>0</v>
      </c>
      <c r="K142" s="66"/>
      <c r="L142" s="127">
        <f>K142+'Rap. merytor. do I transzy'!K142+'Rap. merytor. do II transzy'!K142</f>
        <v>0</v>
      </c>
      <c r="M142" s="67"/>
      <c r="N142" s="193"/>
      <c r="O142" s="194"/>
      <c r="P142" s="276">
        <f>I142*(IF(N142="spotkanie informacyjne",'do aut wyliczen'!$G$8,IF(N142="szkolenie",'do aut wyliczen'!$G$10,IF(N142="szkolenie z ekspertem",'do aut wyliczen'!$G$11,IF(N142="spotkanie informacyjne w szkole ponadgimnazjalnej lub uczelni",'do aut wyliczen'!$G$9)))))</f>
        <v>0</v>
      </c>
      <c r="Q142" s="277"/>
      <c r="R142" s="438"/>
      <c r="S142" s="439"/>
    </row>
    <row r="143" spans="1:19" ht="21" x14ac:dyDescent="0.35">
      <c r="B143" s="54" t="s">
        <v>6</v>
      </c>
      <c r="C143" s="265">
        <f>'Wniosek o dotację'!C389:G389</f>
        <v>0</v>
      </c>
      <c r="D143" s="446"/>
      <c r="E143" s="446"/>
      <c r="F143" s="446"/>
      <c r="G143" s="169">
        <f>'Wniosek o dotację'!H389</f>
        <v>0</v>
      </c>
      <c r="H143" s="66"/>
      <c r="I143" s="127">
        <f>H143+'Rap. merytor. do I transzy'!H143+'Rap. merytor. do II transzy'!H143</f>
        <v>0</v>
      </c>
      <c r="J143" s="127">
        <f>'Wniosek o dotację'!I389</f>
        <v>0</v>
      </c>
      <c r="K143" s="66"/>
      <c r="L143" s="127">
        <f>K143+'Rap. merytor. do I transzy'!K143+'Rap. merytor. do II transzy'!K143</f>
        <v>0</v>
      </c>
      <c r="M143" s="67"/>
      <c r="N143" s="193"/>
      <c r="O143" s="194"/>
      <c r="P143" s="276">
        <f>I143*(IF(N143="spotkanie informacyjne",'do aut wyliczen'!$G$8,IF(N143="szkolenie",'do aut wyliczen'!$G$10,IF(N143="szkolenie z ekspertem",'do aut wyliczen'!$G$11,IF(N143="spotkanie informacyjne w szkole ponadgimnazjalnej lub uczelni",'do aut wyliczen'!$G$9)))))</f>
        <v>0</v>
      </c>
      <c r="Q143" s="277"/>
      <c r="R143" s="438"/>
      <c r="S143" s="439"/>
    </row>
    <row r="144" spans="1:19" ht="21" x14ac:dyDescent="0.35">
      <c r="B144" s="54" t="s">
        <v>9</v>
      </c>
      <c r="C144" s="265">
        <f>'Wniosek o dotację'!C390:G390</f>
        <v>0</v>
      </c>
      <c r="D144" s="446"/>
      <c r="E144" s="446"/>
      <c r="F144" s="446"/>
      <c r="G144" s="169">
        <f>'Wniosek o dotację'!H390</f>
        <v>0</v>
      </c>
      <c r="H144" s="66"/>
      <c r="I144" s="127">
        <f>H144+'Rap. merytor. do I transzy'!H144+'Rap. merytor. do II transzy'!H144</f>
        <v>0</v>
      </c>
      <c r="J144" s="127">
        <f>'Wniosek o dotację'!I390</f>
        <v>0</v>
      </c>
      <c r="K144" s="66"/>
      <c r="L144" s="127">
        <f>K144+'Rap. merytor. do I transzy'!K144+'Rap. merytor. do II transzy'!K144</f>
        <v>0</v>
      </c>
      <c r="M144" s="67"/>
      <c r="N144" s="193"/>
      <c r="O144" s="194"/>
      <c r="P144" s="276">
        <f>I144*(IF(N144="spotkanie informacyjne",'do aut wyliczen'!$G$8,IF(N144="szkolenie",'do aut wyliczen'!$G$10,IF(N144="szkolenie z ekspertem",'do aut wyliczen'!$G$11,IF(N144="spotkanie informacyjne w szkole ponadgimnazjalnej lub uczelni",'do aut wyliczen'!$G$9)))))</f>
        <v>0</v>
      </c>
      <c r="Q144" s="277"/>
      <c r="R144" s="438"/>
      <c r="S144" s="439"/>
    </row>
    <row r="145" spans="1:19" ht="21" x14ac:dyDescent="0.35">
      <c r="B145" s="54" t="s">
        <v>10</v>
      </c>
      <c r="C145" s="265">
        <f>'Wniosek o dotację'!C391:G391</f>
        <v>0</v>
      </c>
      <c r="D145" s="446"/>
      <c r="E145" s="446"/>
      <c r="F145" s="446"/>
      <c r="G145" s="169">
        <f>'Wniosek o dotację'!H391</f>
        <v>0</v>
      </c>
      <c r="H145" s="66"/>
      <c r="I145" s="127">
        <f>H145+'Rap. merytor. do I transzy'!H145+'Rap. merytor. do II transzy'!H145</f>
        <v>0</v>
      </c>
      <c r="J145" s="127">
        <f>'Wniosek o dotację'!I391</f>
        <v>0</v>
      </c>
      <c r="K145" s="66"/>
      <c r="L145" s="127">
        <f>K145+'Rap. merytor. do I transzy'!K145+'Rap. merytor. do II transzy'!K145</f>
        <v>0</v>
      </c>
      <c r="M145" s="67"/>
      <c r="N145" s="193"/>
      <c r="O145" s="194"/>
      <c r="P145" s="276">
        <f>I145*(IF(N145="spotkanie informacyjne",'do aut wyliczen'!$G$8,IF(N145="szkolenie",'do aut wyliczen'!$G$10,IF(N145="szkolenie z ekspertem",'do aut wyliczen'!$G$11,IF(N145="spotkanie informacyjne w szkole ponadgimnazjalnej lub uczelni",'do aut wyliczen'!$G$9)))))</f>
        <v>0</v>
      </c>
      <c r="Q145" s="277"/>
      <c r="R145" s="438"/>
      <c r="S145" s="439"/>
    </row>
    <row r="146" spans="1:19" ht="21.75" thickBot="1" x14ac:dyDescent="0.4">
      <c r="A146" s="40"/>
      <c r="B146" s="68" t="s">
        <v>11</v>
      </c>
      <c r="C146" s="265">
        <f>'Wniosek o dotację'!C392:G392</f>
        <v>0</v>
      </c>
      <c r="D146" s="446"/>
      <c r="E146" s="446"/>
      <c r="F146" s="446"/>
      <c r="G146" s="169">
        <f>'Wniosek o dotację'!H392</f>
        <v>0</v>
      </c>
      <c r="H146" s="66"/>
      <c r="I146" s="127">
        <f>H146+'Rap. merytor. do I transzy'!H146+'Rap. merytor. do II transzy'!H146</f>
        <v>0</v>
      </c>
      <c r="J146" s="127">
        <f>'Wniosek o dotację'!I392</f>
        <v>0</v>
      </c>
      <c r="K146" s="66"/>
      <c r="L146" s="127">
        <f>K146+'Rap. merytor. do I transzy'!K146+'Rap. merytor. do II transzy'!K146</f>
        <v>0</v>
      </c>
      <c r="M146" s="67"/>
      <c r="N146" s="193"/>
      <c r="O146" s="194"/>
      <c r="P146" s="276">
        <f>I146*(IF(N146="spotkanie informacyjne",'do aut wyliczen'!$G$8,IF(N146="szkolenie",'do aut wyliczen'!$G$10,IF(N146="szkolenie z ekspertem",'do aut wyliczen'!$G$11,IF(N146="spotkanie informacyjne w szkole ponadgimnazjalnej lub uczelni",'do aut wyliczen'!$G$9)))))</f>
        <v>0</v>
      </c>
      <c r="Q146" s="277"/>
      <c r="R146" s="438"/>
      <c r="S146" s="439"/>
    </row>
    <row r="147" spans="1:19" ht="21.75" thickTop="1" x14ac:dyDescent="0.35">
      <c r="B147" s="69" t="s">
        <v>23</v>
      </c>
      <c r="C147" s="265">
        <f>'Wniosek o dotację'!C393:G393</f>
        <v>0</v>
      </c>
      <c r="D147" s="446"/>
      <c r="E147" s="446"/>
      <c r="F147" s="446"/>
      <c r="G147" s="169">
        <f>'Wniosek o dotację'!H393</f>
        <v>0</v>
      </c>
      <c r="H147" s="66"/>
      <c r="I147" s="127">
        <f>H147+'Rap. merytor. do I transzy'!H147+'Rap. merytor. do II transzy'!H147</f>
        <v>0</v>
      </c>
      <c r="J147" s="127">
        <f>'Wniosek o dotację'!I393</f>
        <v>0</v>
      </c>
      <c r="K147" s="66"/>
      <c r="L147" s="127">
        <f>K147+'Rap. merytor. do I transzy'!K147+'Rap. merytor. do II transzy'!K147</f>
        <v>0</v>
      </c>
      <c r="M147" s="67"/>
      <c r="N147" s="193"/>
      <c r="O147" s="194"/>
      <c r="P147" s="276">
        <f>I147*(IF(N147="spotkanie informacyjne",'do aut wyliczen'!$G$8,IF(N147="szkolenie",'do aut wyliczen'!$G$10,IF(N147="szkolenie z ekspertem",'do aut wyliczen'!$G$11,IF(N147="spotkanie informacyjne w szkole ponadgimnazjalnej lub uczelni",'do aut wyliczen'!$G$9)))))</f>
        <v>0</v>
      </c>
      <c r="Q147" s="277"/>
      <c r="R147" s="438"/>
      <c r="S147" s="439"/>
    </row>
    <row r="148" spans="1:19" ht="21" x14ac:dyDescent="0.35">
      <c r="B148" s="54" t="s">
        <v>25</v>
      </c>
      <c r="C148" s="265">
        <f>'Wniosek o dotację'!C394:G394</f>
        <v>0</v>
      </c>
      <c r="D148" s="446"/>
      <c r="E148" s="446"/>
      <c r="F148" s="446"/>
      <c r="G148" s="169">
        <f>'Wniosek o dotację'!H394</f>
        <v>0</v>
      </c>
      <c r="H148" s="66"/>
      <c r="I148" s="127">
        <f>H148+'Rap. merytor. do I transzy'!H148+'Rap. merytor. do II transzy'!H148</f>
        <v>0</v>
      </c>
      <c r="J148" s="127">
        <f>'Wniosek o dotację'!I394</f>
        <v>0</v>
      </c>
      <c r="K148" s="66"/>
      <c r="L148" s="127">
        <f>K148+'Rap. merytor. do I transzy'!K148+'Rap. merytor. do II transzy'!K148</f>
        <v>0</v>
      </c>
      <c r="M148" s="67"/>
      <c r="N148" s="193"/>
      <c r="O148" s="194"/>
      <c r="P148" s="276">
        <f>I148*(IF(N148="spotkanie informacyjne",'do aut wyliczen'!$G$8,IF(N148="szkolenie",'do aut wyliczen'!$G$10,IF(N148="szkolenie z ekspertem",'do aut wyliczen'!$G$11,IF(N148="spotkanie informacyjne w szkole ponadgimnazjalnej lub uczelni",'do aut wyliczen'!$G$9)))))</f>
        <v>0</v>
      </c>
      <c r="Q148" s="277"/>
      <c r="R148" s="438"/>
      <c r="S148" s="439"/>
    </row>
    <row r="149" spans="1:19" ht="21" x14ac:dyDescent="0.35">
      <c r="B149" s="54" t="s">
        <v>29</v>
      </c>
      <c r="C149" s="265">
        <f>'Wniosek o dotację'!C395:G395</f>
        <v>0</v>
      </c>
      <c r="D149" s="446"/>
      <c r="E149" s="446"/>
      <c r="F149" s="446"/>
      <c r="G149" s="169">
        <f>'Wniosek o dotację'!H395</f>
        <v>0</v>
      </c>
      <c r="H149" s="66"/>
      <c r="I149" s="127">
        <f>H149+'Rap. merytor. do I transzy'!H149+'Rap. merytor. do II transzy'!H149</f>
        <v>0</v>
      </c>
      <c r="J149" s="127">
        <f>'Wniosek o dotację'!I395</f>
        <v>0</v>
      </c>
      <c r="K149" s="66"/>
      <c r="L149" s="127">
        <f>K149+'Rap. merytor. do I transzy'!K149+'Rap. merytor. do II transzy'!K149</f>
        <v>0</v>
      </c>
      <c r="M149" s="67"/>
      <c r="N149" s="193"/>
      <c r="O149" s="194"/>
      <c r="P149" s="276">
        <f>I149*(IF(N149="spotkanie informacyjne",'do aut wyliczen'!$G$8,IF(N149="szkolenie",'do aut wyliczen'!$G$10,IF(N149="szkolenie z ekspertem",'do aut wyliczen'!$G$11,IF(N149="spotkanie informacyjne w szkole ponadgimnazjalnej lub uczelni",'do aut wyliczen'!$G$9)))))</f>
        <v>0</v>
      </c>
      <c r="Q149" s="277"/>
      <c r="R149" s="438"/>
      <c r="S149" s="439"/>
    </row>
    <row r="150" spans="1:19" ht="21" x14ac:dyDescent="0.35">
      <c r="B150" s="54" t="s">
        <v>30</v>
      </c>
      <c r="C150" s="265">
        <f>'Wniosek o dotację'!C396:G396</f>
        <v>0</v>
      </c>
      <c r="D150" s="446"/>
      <c r="E150" s="446"/>
      <c r="F150" s="446"/>
      <c r="G150" s="169">
        <f>'Wniosek o dotację'!H396</f>
        <v>0</v>
      </c>
      <c r="H150" s="66"/>
      <c r="I150" s="127">
        <f>H150+'Rap. merytor. do I transzy'!H150+'Rap. merytor. do II transzy'!H150</f>
        <v>0</v>
      </c>
      <c r="J150" s="127">
        <f>'Wniosek o dotację'!I396</f>
        <v>0</v>
      </c>
      <c r="K150" s="66"/>
      <c r="L150" s="127">
        <f>K150+'Rap. merytor. do I transzy'!K150+'Rap. merytor. do II transzy'!K150</f>
        <v>0</v>
      </c>
      <c r="M150" s="67"/>
      <c r="N150" s="193"/>
      <c r="O150" s="194"/>
      <c r="P150" s="276">
        <f>I150*(IF(N150="spotkanie informacyjne",'do aut wyliczen'!$G$8,IF(N150="szkolenie",'do aut wyliczen'!$G$10,IF(N150="szkolenie z ekspertem",'do aut wyliczen'!$G$11,IF(N150="spotkanie informacyjne w szkole ponadgimnazjalnej lub uczelni",'do aut wyliczen'!$G$9)))))</f>
        <v>0</v>
      </c>
      <c r="Q150" s="277"/>
      <c r="R150" s="438"/>
      <c r="S150" s="439"/>
    </row>
    <row r="151" spans="1:19" ht="21" x14ac:dyDescent="0.35">
      <c r="B151" s="54" t="s">
        <v>31</v>
      </c>
      <c r="C151" s="265">
        <f>'Wniosek o dotację'!C397:G397</f>
        <v>0</v>
      </c>
      <c r="D151" s="446"/>
      <c r="E151" s="446"/>
      <c r="F151" s="446"/>
      <c r="G151" s="169">
        <f>'Wniosek o dotację'!H397</f>
        <v>0</v>
      </c>
      <c r="H151" s="66"/>
      <c r="I151" s="127">
        <f>H151+'Rap. merytor. do I transzy'!H151+'Rap. merytor. do II transzy'!H151</f>
        <v>0</v>
      </c>
      <c r="J151" s="127">
        <f>'Wniosek o dotację'!I397</f>
        <v>0</v>
      </c>
      <c r="K151" s="66"/>
      <c r="L151" s="127">
        <f>K151+'Rap. merytor. do I transzy'!K151+'Rap. merytor. do II transzy'!K151</f>
        <v>0</v>
      </c>
      <c r="M151" s="67"/>
      <c r="N151" s="193"/>
      <c r="O151" s="194"/>
      <c r="P151" s="276">
        <f>I151*(IF(N151="spotkanie informacyjne",'do aut wyliczen'!$G$8,IF(N151="szkolenie",'do aut wyliczen'!$G$10,IF(N151="szkolenie z ekspertem",'do aut wyliczen'!$G$11,IF(N151="spotkanie informacyjne w szkole ponadgimnazjalnej lub uczelni",'do aut wyliczen'!$G$9)))))</f>
        <v>0</v>
      </c>
      <c r="Q151" s="277"/>
      <c r="R151" s="438"/>
      <c r="S151" s="439"/>
    </row>
    <row r="152" spans="1:19" ht="21" x14ac:dyDescent="0.35">
      <c r="B152" s="70" t="s">
        <v>70</v>
      </c>
      <c r="C152" s="270"/>
      <c r="D152" s="271"/>
      <c r="E152" s="271"/>
      <c r="F152" s="271"/>
      <c r="G152" s="170"/>
      <c r="H152" s="71"/>
      <c r="I152" s="171"/>
      <c r="J152" s="171"/>
      <c r="K152" s="71"/>
      <c r="L152" s="171"/>
      <c r="M152" s="71"/>
      <c r="N152" s="72"/>
      <c r="O152" s="73"/>
      <c r="P152" s="212"/>
      <c r="Q152" s="213"/>
      <c r="R152" s="212"/>
      <c r="S152" s="213"/>
    </row>
    <row r="154" spans="1:19" ht="18.75" x14ac:dyDescent="0.3">
      <c r="B154" s="230" t="s">
        <v>97</v>
      </c>
      <c r="C154" s="230"/>
    </row>
    <row r="155" spans="1:19" ht="39" customHeight="1" x14ac:dyDescent="0.25">
      <c r="B155" s="273" t="s">
        <v>271</v>
      </c>
      <c r="C155" s="273"/>
      <c r="D155" s="273"/>
      <c r="E155" s="273"/>
      <c r="F155" s="273"/>
      <c r="G155" s="273"/>
      <c r="N155" s="389"/>
      <c r="O155" s="389"/>
    </row>
    <row r="156" spans="1:19" ht="67.5" customHeight="1" x14ac:dyDescent="0.25">
      <c r="B156" s="150" t="s">
        <v>13</v>
      </c>
      <c r="C156" s="443" t="s">
        <v>44</v>
      </c>
      <c r="D156" s="445"/>
      <c r="E156" s="445"/>
      <c r="F156" s="445"/>
      <c r="G156" s="151" t="s">
        <v>199</v>
      </c>
      <c r="H156" s="152" t="s">
        <v>200</v>
      </c>
      <c r="I156" s="152" t="s">
        <v>201</v>
      </c>
      <c r="J156" s="151" t="s">
        <v>202</v>
      </c>
      <c r="K156" s="151" t="s">
        <v>203</v>
      </c>
      <c r="L156" s="151" t="s">
        <v>204</v>
      </c>
      <c r="M156" s="153" t="s">
        <v>45</v>
      </c>
      <c r="N156" s="443" t="s">
        <v>46</v>
      </c>
      <c r="O156" s="444"/>
      <c r="P156" s="507" t="s">
        <v>226</v>
      </c>
      <c r="Q156" s="508"/>
      <c r="R156" s="443" t="s">
        <v>287</v>
      </c>
      <c r="S156" s="444"/>
    </row>
    <row r="157" spans="1:19" ht="21" x14ac:dyDescent="0.35">
      <c r="B157" s="54" t="s">
        <v>5</v>
      </c>
      <c r="C157" s="265">
        <f>'Wniosek o dotację'!C403:G403</f>
        <v>0</v>
      </c>
      <c r="D157" s="446"/>
      <c r="E157" s="446"/>
      <c r="F157" s="446"/>
      <c r="G157" s="169">
        <f>'Wniosek o dotację'!H403</f>
        <v>0</v>
      </c>
      <c r="H157" s="66"/>
      <c r="I157" s="127">
        <f>H157+'Rap. merytor. do I transzy'!H157+'Rap. merytor. do II transzy'!H157</f>
        <v>0</v>
      </c>
      <c r="J157" s="127">
        <f>'Wniosek o dotację'!I403</f>
        <v>0</v>
      </c>
      <c r="K157" s="66"/>
      <c r="L157" s="127">
        <f>K157+'Rap. merytor. do I transzy'!K157+'Rap. merytor. do II transzy'!K157</f>
        <v>0</v>
      </c>
      <c r="M157" s="67"/>
      <c r="N157" s="193"/>
      <c r="O157" s="194"/>
      <c r="P157" s="276">
        <f>I157*(IF(N157="spotkanie informacyjne",'do aut wyliczen'!$G$8,IF(N157="szkolenie",'do aut wyliczen'!$G$10,IF(N157="szkolenie z ekspertem",'do aut wyliczen'!$G$11,IF(N157="spotkanie informacyjne w szkole ponadgimnazjalnej lub uczelni",'do aut wyliczen'!$G$9)))))</f>
        <v>0</v>
      </c>
      <c r="Q157" s="277"/>
      <c r="R157" s="438"/>
      <c r="S157" s="439"/>
    </row>
    <row r="158" spans="1:19" ht="21" x14ac:dyDescent="0.35">
      <c r="B158" s="54" t="s">
        <v>6</v>
      </c>
      <c r="C158" s="265">
        <f>'Wniosek o dotację'!C404:G404</f>
        <v>0</v>
      </c>
      <c r="D158" s="446"/>
      <c r="E158" s="446"/>
      <c r="F158" s="446"/>
      <c r="G158" s="169">
        <f>'Wniosek o dotację'!H404</f>
        <v>0</v>
      </c>
      <c r="H158" s="66"/>
      <c r="I158" s="127">
        <f>H158+'Rap. merytor. do I transzy'!H158+'Rap. merytor. do II transzy'!H158</f>
        <v>0</v>
      </c>
      <c r="J158" s="127">
        <f>'Wniosek o dotację'!I404</f>
        <v>0</v>
      </c>
      <c r="K158" s="66"/>
      <c r="L158" s="127">
        <f>K158+'Rap. merytor. do I transzy'!K158+'Rap. merytor. do II transzy'!K158</f>
        <v>0</v>
      </c>
      <c r="M158" s="67"/>
      <c r="N158" s="193"/>
      <c r="O158" s="194"/>
      <c r="P158" s="276">
        <f>I158*(IF(N158="spotkanie informacyjne",'do aut wyliczen'!$G$8,IF(N158="szkolenie",'do aut wyliczen'!$G$10,IF(N158="szkolenie z ekspertem",'do aut wyliczen'!$G$11,IF(N158="spotkanie informacyjne w szkole ponadgimnazjalnej lub uczelni",'do aut wyliczen'!$G$9)))))</f>
        <v>0</v>
      </c>
      <c r="Q158" s="277"/>
      <c r="R158" s="438"/>
      <c r="S158" s="439"/>
    </row>
    <row r="159" spans="1:19" ht="21" x14ac:dyDescent="0.35">
      <c r="B159" s="54" t="s">
        <v>9</v>
      </c>
      <c r="C159" s="265">
        <f>'Wniosek o dotację'!C405:G405</f>
        <v>0</v>
      </c>
      <c r="D159" s="446"/>
      <c r="E159" s="446"/>
      <c r="F159" s="446"/>
      <c r="G159" s="169">
        <f>'Wniosek o dotację'!H405</f>
        <v>0</v>
      </c>
      <c r="H159" s="66"/>
      <c r="I159" s="127">
        <f>H159+'Rap. merytor. do I transzy'!H159+'Rap. merytor. do II transzy'!H159</f>
        <v>0</v>
      </c>
      <c r="J159" s="127">
        <f>'Wniosek o dotację'!I405</f>
        <v>0</v>
      </c>
      <c r="K159" s="66"/>
      <c r="L159" s="127">
        <f>K159+'Rap. merytor. do I transzy'!K159+'Rap. merytor. do II transzy'!K159</f>
        <v>0</v>
      </c>
      <c r="M159" s="67"/>
      <c r="N159" s="193"/>
      <c r="O159" s="194"/>
      <c r="P159" s="276">
        <f>I159*(IF(N159="spotkanie informacyjne",'do aut wyliczen'!$G$8,IF(N159="szkolenie",'do aut wyliczen'!$G$10,IF(N159="szkolenie z ekspertem",'do aut wyliczen'!$G$11,IF(N159="spotkanie informacyjne w szkole ponadgimnazjalnej lub uczelni",'do aut wyliczen'!$G$9)))))</f>
        <v>0</v>
      </c>
      <c r="Q159" s="277"/>
      <c r="R159" s="438"/>
      <c r="S159" s="439"/>
    </row>
    <row r="160" spans="1:19" ht="21" x14ac:dyDescent="0.35">
      <c r="B160" s="54" t="s">
        <v>10</v>
      </c>
      <c r="C160" s="265">
        <f>'Wniosek o dotację'!C406:G406</f>
        <v>0</v>
      </c>
      <c r="D160" s="446"/>
      <c r="E160" s="446"/>
      <c r="F160" s="446"/>
      <c r="G160" s="169">
        <f>'Wniosek o dotację'!H406</f>
        <v>0</v>
      </c>
      <c r="H160" s="66"/>
      <c r="I160" s="127">
        <f>H160+'Rap. merytor. do I transzy'!H160+'Rap. merytor. do II transzy'!H160</f>
        <v>0</v>
      </c>
      <c r="J160" s="127">
        <f>'Wniosek o dotację'!I406</f>
        <v>0</v>
      </c>
      <c r="K160" s="66"/>
      <c r="L160" s="127">
        <f>K160+'Rap. merytor. do I transzy'!K160+'Rap. merytor. do II transzy'!K160</f>
        <v>0</v>
      </c>
      <c r="M160" s="67"/>
      <c r="N160" s="193"/>
      <c r="O160" s="194"/>
      <c r="P160" s="276">
        <f>I160*(IF(N160="spotkanie informacyjne",'do aut wyliczen'!$G$8,IF(N160="szkolenie",'do aut wyliczen'!$G$10,IF(N160="szkolenie z ekspertem",'do aut wyliczen'!$G$11,IF(N160="spotkanie informacyjne w szkole ponadgimnazjalnej lub uczelni",'do aut wyliczen'!$G$9)))))</f>
        <v>0</v>
      </c>
      <c r="Q160" s="277"/>
      <c r="R160" s="438"/>
      <c r="S160" s="439"/>
    </row>
    <row r="161" spans="1:19" ht="21.75" thickBot="1" x14ac:dyDescent="0.4">
      <c r="A161" s="40"/>
      <c r="B161" s="68" t="s">
        <v>11</v>
      </c>
      <c r="C161" s="265">
        <f>'Wniosek o dotację'!C407:G407</f>
        <v>0</v>
      </c>
      <c r="D161" s="446"/>
      <c r="E161" s="446"/>
      <c r="F161" s="446"/>
      <c r="G161" s="169">
        <f>'Wniosek o dotację'!H407</f>
        <v>0</v>
      </c>
      <c r="H161" s="66"/>
      <c r="I161" s="127">
        <f>H161+'Rap. merytor. do I transzy'!H161+'Rap. merytor. do II transzy'!H161</f>
        <v>0</v>
      </c>
      <c r="J161" s="127">
        <f>'Wniosek o dotację'!I407</f>
        <v>0</v>
      </c>
      <c r="K161" s="66"/>
      <c r="L161" s="127">
        <f>K161+'Rap. merytor. do I transzy'!K161+'Rap. merytor. do II transzy'!K161</f>
        <v>0</v>
      </c>
      <c r="M161" s="67"/>
      <c r="N161" s="193"/>
      <c r="O161" s="194"/>
      <c r="P161" s="276">
        <f>I161*(IF(N161="spotkanie informacyjne",'do aut wyliczen'!$G$8,IF(N161="szkolenie",'do aut wyliczen'!$G$10,IF(N161="szkolenie z ekspertem",'do aut wyliczen'!$G$11,IF(N161="spotkanie informacyjne w szkole ponadgimnazjalnej lub uczelni",'do aut wyliczen'!$G$9)))))</f>
        <v>0</v>
      </c>
      <c r="Q161" s="277"/>
      <c r="R161" s="438"/>
      <c r="S161" s="439"/>
    </row>
    <row r="162" spans="1:19" ht="21.75" thickTop="1" x14ac:dyDescent="0.35">
      <c r="B162" s="69" t="s">
        <v>23</v>
      </c>
      <c r="C162" s="265">
        <f>'Wniosek o dotację'!C408:G408</f>
        <v>0</v>
      </c>
      <c r="D162" s="446"/>
      <c r="E162" s="446"/>
      <c r="F162" s="446"/>
      <c r="G162" s="169">
        <f>'Wniosek o dotację'!H408</f>
        <v>0</v>
      </c>
      <c r="H162" s="66"/>
      <c r="I162" s="127">
        <f>H162+'Rap. merytor. do I transzy'!H162+'Rap. merytor. do II transzy'!H162</f>
        <v>0</v>
      </c>
      <c r="J162" s="127">
        <f>'Wniosek o dotację'!I408</f>
        <v>0</v>
      </c>
      <c r="K162" s="66"/>
      <c r="L162" s="127">
        <f>K162+'Rap. merytor. do I transzy'!K162+'Rap. merytor. do II transzy'!K162</f>
        <v>0</v>
      </c>
      <c r="M162" s="67"/>
      <c r="N162" s="193"/>
      <c r="O162" s="194"/>
      <c r="P162" s="276">
        <f>I162*(IF(N162="spotkanie informacyjne",'do aut wyliczen'!$G$8,IF(N162="szkolenie",'do aut wyliczen'!$G$10,IF(N162="szkolenie z ekspertem",'do aut wyliczen'!$G$11,IF(N162="spotkanie informacyjne w szkole ponadgimnazjalnej lub uczelni",'do aut wyliczen'!$G$9)))))</f>
        <v>0</v>
      </c>
      <c r="Q162" s="277"/>
      <c r="R162" s="438"/>
      <c r="S162" s="439"/>
    </row>
    <row r="163" spans="1:19" ht="21" x14ac:dyDescent="0.35">
      <c r="B163" s="54" t="s">
        <v>25</v>
      </c>
      <c r="C163" s="265">
        <f>'Wniosek o dotację'!C409:G409</f>
        <v>0</v>
      </c>
      <c r="D163" s="446"/>
      <c r="E163" s="446"/>
      <c r="F163" s="446"/>
      <c r="G163" s="169">
        <f>'Wniosek o dotację'!H409</f>
        <v>0</v>
      </c>
      <c r="H163" s="66"/>
      <c r="I163" s="127">
        <f>H163+'Rap. merytor. do I transzy'!H163+'Rap. merytor. do II transzy'!H163</f>
        <v>0</v>
      </c>
      <c r="J163" s="127">
        <f>'Wniosek o dotację'!I409</f>
        <v>0</v>
      </c>
      <c r="K163" s="66"/>
      <c r="L163" s="127">
        <f>K163+'Rap. merytor. do I transzy'!K163+'Rap. merytor. do II transzy'!K163</f>
        <v>0</v>
      </c>
      <c r="M163" s="67"/>
      <c r="N163" s="193"/>
      <c r="O163" s="194"/>
      <c r="P163" s="276">
        <f>I163*(IF(N163="spotkanie informacyjne",'do aut wyliczen'!$G$8,IF(N163="szkolenie",'do aut wyliczen'!$G$10,IF(N163="szkolenie z ekspertem",'do aut wyliczen'!$G$11,IF(N163="spotkanie informacyjne w szkole ponadgimnazjalnej lub uczelni",'do aut wyliczen'!$G$9)))))</f>
        <v>0</v>
      </c>
      <c r="Q163" s="277"/>
      <c r="R163" s="438"/>
      <c r="S163" s="439"/>
    </row>
    <row r="164" spans="1:19" ht="21" x14ac:dyDescent="0.35">
      <c r="B164" s="54" t="s">
        <v>29</v>
      </c>
      <c r="C164" s="265">
        <f>'Wniosek o dotację'!C410:G410</f>
        <v>0</v>
      </c>
      <c r="D164" s="446"/>
      <c r="E164" s="446"/>
      <c r="F164" s="446"/>
      <c r="G164" s="169">
        <f>'Wniosek o dotację'!H410</f>
        <v>0</v>
      </c>
      <c r="H164" s="66"/>
      <c r="I164" s="127">
        <f>H164+'Rap. merytor. do I transzy'!H164+'Rap. merytor. do II transzy'!H164</f>
        <v>0</v>
      </c>
      <c r="J164" s="127">
        <f>'Wniosek o dotację'!I410</f>
        <v>0</v>
      </c>
      <c r="K164" s="66"/>
      <c r="L164" s="127">
        <f>K164+'Rap. merytor. do I transzy'!K164+'Rap. merytor. do II transzy'!K164</f>
        <v>0</v>
      </c>
      <c r="M164" s="67"/>
      <c r="N164" s="193"/>
      <c r="O164" s="194"/>
      <c r="P164" s="276">
        <f>I164*(IF(N164="spotkanie informacyjne",'do aut wyliczen'!$G$8,IF(N164="szkolenie",'do aut wyliczen'!$G$10,IF(N164="szkolenie z ekspertem",'do aut wyliczen'!$G$11,IF(N164="spotkanie informacyjne w szkole ponadgimnazjalnej lub uczelni",'do aut wyliczen'!$G$9)))))</f>
        <v>0</v>
      </c>
      <c r="Q164" s="277"/>
      <c r="R164" s="438"/>
      <c r="S164" s="439"/>
    </row>
    <row r="165" spans="1:19" ht="21" x14ac:dyDescent="0.35">
      <c r="B165" s="54" t="s">
        <v>30</v>
      </c>
      <c r="C165" s="265">
        <f>'Wniosek o dotację'!C411:G411</f>
        <v>0</v>
      </c>
      <c r="D165" s="446"/>
      <c r="E165" s="446"/>
      <c r="F165" s="446"/>
      <c r="G165" s="169">
        <f>'Wniosek o dotację'!H411</f>
        <v>0</v>
      </c>
      <c r="H165" s="66"/>
      <c r="I165" s="127">
        <f>H165+'Rap. merytor. do I transzy'!H165+'Rap. merytor. do II transzy'!H165</f>
        <v>0</v>
      </c>
      <c r="J165" s="127">
        <f>'Wniosek o dotację'!I411</f>
        <v>0</v>
      </c>
      <c r="K165" s="66"/>
      <c r="L165" s="127">
        <f>K165+'Rap. merytor. do I transzy'!K165+'Rap. merytor. do II transzy'!K165</f>
        <v>0</v>
      </c>
      <c r="M165" s="67"/>
      <c r="N165" s="193"/>
      <c r="O165" s="194"/>
      <c r="P165" s="276">
        <f>I165*(IF(N165="spotkanie informacyjne",'do aut wyliczen'!$G$8,IF(N165="szkolenie",'do aut wyliczen'!$G$10,IF(N165="szkolenie z ekspertem",'do aut wyliczen'!$G$11,IF(N165="spotkanie informacyjne w szkole ponadgimnazjalnej lub uczelni",'do aut wyliczen'!$G$9)))))</f>
        <v>0</v>
      </c>
      <c r="Q165" s="277"/>
      <c r="R165" s="438"/>
      <c r="S165" s="439"/>
    </row>
    <row r="166" spans="1:19" ht="21" x14ac:dyDescent="0.35">
      <c r="B166" s="54" t="s">
        <v>31</v>
      </c>
      <c r="C166" s="265">
        <f>'Wniosek o dotację'!C412:G412</f>
        <v>0</v>
      </c>
      <c r="D166" s="446"/>
      <c r="E166" s="446"/>
      <c r="F166" s="446"/>
      <c r="G166" s="169">
        <f>'Wniosek o dotację'!H412</f>
        <v>0</v>
      </c>
      <c r="H166" s="66"/>
      <c r="I166" s="127">
        <f>H166+'Rap. merytor. do I transzy'!H166+'Rap. merytor. do II transzy'!H166</f>
        <v>0</v>
      </c>
      <c r="J166" s="127">
        <f>'Wniosek o dotację'!I412</f>
        <v>0</v>
      </c>
      <c r="K166" s="66"/>
      <c r="L166" s="127">
        <f>K166+'Rap. merytor. do I transzy'!K166+'Rap. merytor. do II transzy'!K166</f>
        <v>0</v>
      </c>
      <c r="M166" s="67"/>
      <c r="N166" s="193"/>
      <c r="O166" s="194"/>
      <c r="P166" s="276">
        <f>I166*(IF(N166="spotkanie informacyjne",'do aut wyliczen'!$G$8,IF(N166="szkolenie",'do aut wyliczen'!$G$10,IF(N166="szkolenie z ekspertem",'do aut wyliczen'!$G$11,IF(N166="spotkanie informacyjne w szkole ponadgimnazjalnej lub uczelni",'do aut wyliczen'!$G$9)))))</f>
        <v>0</v>
      </c>
      <c r="Q166" s="277"/>
      <c r="R166" s="438"/>
      <c r="S166" s="439"/>
    </row>
    <row r="167" spans="1:19" ht="21" x14ac:dyDescent="0.35">
      <c r="B167" s="70" t="s">
        <v>70</v>
      </c>
      <c r="C167" s="270"/>
      <c r="D167" s="271"/>
      <c r="E167" s="271"/>
      <c r="F167" s="271"/>
      <c r="G167" s="170"/>
      <c r="H167" s="71"/>
      <c r="I167" s="171"/>
      <c r="J167" s="171"/>
      <c r="K167" s="71"/>
      <c r="L167" s="171"/>
      <c r="M167" s="71"/>
      <c r="N167" s="72"/>
      <c r="O167" s="73"/>
      <c r="P167" s="212"/>
      <c r="Q167" s="213"/>
      <c r="R167" s="212"/>
      <c r="S167" s="213"/>
    </row>
    <row r="169" spans="1:19" ht="18.75" x14ac:dyDescent="0.3">
      <c r="B169" s="230" t="s">
        <v>98</v>
      </c>
      <c r="C169" s="230"/>
    </row>
    <row r="170" spans="1:19" ht="39" customHeight="1" x14ac:dyDescent="0.25">
      <c r="B170" s="273" t="s">
        <v>276</v>
      </c>
      <c r="C170" s="273"/>
      <c r="D170" s="273"/>
      <c r="E170" s="273"/>
      <c r="F170" s="273"/>
      <c r="G170" s="273"/>
      <c r="N170" s="389"/>
      <c r="O170" s="389"/>
    </row>
    <row r="171" spans="1:19" ht="63" customHeight="1" x14ac:dyDescent="0.25">
      <c r="B171" s="150" t="s">
        <v>13</v>
      </c>
      <c r="C171" s="443" t="s">
        <v>44</v>
      </c>
      <c r="D171" s="445"/>
      <c r="E171" s="445"/>
      <c r="F171" s="445"/>
      <c r="G171" s="151" t="s">
        <v>199</v>
      </c>
      <c r="H171" s="152" t="s">
        <v>200</v>
      </c>
      <c r="I171" s="152" t="s">
        <v>201</v>
      </c>
      <c r="J171" s="151" t="s">
        <v>202</v>
      </c>
      <c r="K171" s="151" t="s">
        <v>203</v>
      </c>
      <c r="L171" s="151" t="s">
        <v>204</v>
      </c>
      <c r="M171" s="153" t="s">
        <v>45</v>
      </c>
      <c r="N171" s="443" t="s">
        <v>46</v>
      </c>
      <c r="O171" s="444"/>
      <c r="P171" s="507" t="s">
        <v>226</v>
      </c>
      <c r="Q171" s="508"/>
      <c r="R171" s="443" t="s">
        <v>287</v>
      </c>
      <c r="S171" s="444"/>
    </row>
    <row r="172" spans="1:19" ht="21" x14ac:dyDescent="0.35">
      <c r="B172" s="54" t="s">
        <v>5</v>
      </c>
      <c r="C172" s="265">
        <f>'Wniosek o dotację'!C418:G418</f>
        <v>0</v>
      </c>
      <c r="D172" s="446"/>
      <c r="E172" s="446"/>
      <c r="F172" s="446"/>
      <c r="G172" s="169">
        <f>'Wniosek o dotację'!H418</f>
        <v>0</v>
      </c>
      <c r="H172" s="66"/>
      <c r="I172" s="127">
        <f>H172+'Rap. merytor. do I transzy'!H172+'Rap. merytor. do II transzy'!H172</f>
        <v>0</v>
      </c>
      <c r="J172" s="127">
        <f>'Wniosek o dotację'!I418</f>
        <v>0</v>
      </c>
      <c r="K172" s="66"/>
      <c r="L172" s="127">
        <f>K172+'Rap. merytor. do I transzy'!K172+'Rap. merytor. do II transzy'!K172</f>
        <v>0</v>
      </c>
      <c r="M172" s="67"/>
      <c r="N172" s="193"/>
      <c r="O172" s="194"/>
      <c r="P172" s="276">
        <f>I172*(IF(N172="spotkanie informacyjne",'do aut wyliczen'!$G$8,IF(N172="szkolenie",'do aut wyliczen'!$G$10,IF(N172="szkolenie z ekspertem",'do aut wyliczen'!$G$11,IF(N172="spotkanie informacyjne w szkole ponadgimnazjalnej lub uczelni",'do aut wyliczen'!$G$9)))))</f>
        <v>0</v>
      </c>
      <c r="Q172" s="277"/>
      <c r="R172" s="438"/>
      <c r="S172" s="439"/>
    </row>
    <row r="173" spans="1:19" ht="21" x14ac:dyDescent="0.35">
      <c r="B173" s="54" t="s">
        <v>6</v>
      </c>
      <c r="C173" s="265">
        <f>'Wniosek o dotację'!C419:G419</f>
        <v>0</v>
      </c>
      <c r="D173" s="446"/>
      <c r="E173" s="446"/>
      <c r="F173" s="446"/>
      <c r="G173" s="169">
        <f>'Wniosek o dotację'!H419</f>
        <v>0</v>
      </c>
      <c r="H173" s="66"/>
      <c r="I173" s="127">
        <f>H173+'Rap. merytor. do I transzy'!H173+'Rap. merytor. do II transzy'!H173</f>
        <v>0</v>
      </c>
      <c r="J173" s="127">
        <f>'Wniosek o dotację'!I419</f>
        <v>0</v>
      </c>
      <c r="K173" s="66"/>
      <c r="L173" s="127">
        <f>K173+'Rap. merytor. do I transzy'!K173+'Rap. merytor. do II transzy'!K173</f>
        <v>0</v>
      </c>
      <c r="M173" s="67"/>
      <c r="N173" s="193"/>
      <c r="O173" s="194"/>
      <c r="P173" s="276">
        <f>I173*(IF(N173="spotkanie informacyjne",'do aut wyliczen'!$G$8,IF(N173="szkolenie",'do aut wyliczen'!$G$10,IF(N173="szkolenie z ekspertem",'do aut wyliczen'!$G$11,IF(N173="spotkanie informacyjne w szkole ponadgimnazjalnej lub uczelni",'do aut wyliczen'!$G$9)))))</f>
        <v>0</v>
      </c>
      <c r="Q173" s="277"/>
      <c r="R173" s="438"/>
      <c r="S173" s="439"/>
    </row>
    <row r="174" spans="1:19" ht="21" x14ac:dyDescent="0.35">
      <c r="B174" s="54" t="s">
        <v>9</v>
      </c>
      <c r="C174" s="265">
        <f>'Wniosek o dotację'!C420:G420</f>
        <v>0</v>
      </c>
      <c r="D174" s="446"/>
      <c r="E174" s="446"/>
      <c r="F174" s="446"/>
      <c r="G174" s="169">
        <f>'Wniosek o dotację'!H420</f>
        <v>0</v>
      </c>
      <c r="H174" s="66"/>
      <c r="I174" s="127">
        <f>H174+'Rap. merytor. do I transzy'!H174+'Rap. merytor. do II transzy'!H174</f>
        <v>0</v>
      </c>
      <c r="J174" s="127">
        <f>'Wniosek o dotację'!I420</f>
        <v>0</v>
      </c>
      <c r="K174" s="66"/>
      <c r="L174" s="127">
        <f>K174+'Rap. merytor. do I transzy'!K174+'Rap. merytor. do II transzy'!K174</f>
        <v>0</v>
      </c>
      <c r="M174" s="67"/>
      <c r="N174" s="193"/>
      <c r="O174" s="194"/>
      <c r="P174" s="276">
        <f>I174*(IF(N174="spotkanie informacyjne",'do aut wyliczen'!$G$8,IF(N174="szkolenie",'do aut wyliczen'!$G$10,IF(N174="szkolenie z ekspertem",'do aut wyliczen'!$G$11,IF(N174="spotkanie informacyjne w szkole ponadgimnazjalnej lub uczelni",'do aut wyliczen'!$G$9)))))</f>
        <v>0</v>
      </c>
      <c r="Q174" s="277"/>
      <c r="R174" s="438"/>
      <c r="S174" s="439"/>
    </row>
    <row r="175" spans="1:19" ht="21" x14ac:dyDescent="0.35">
      <c r="B175" s="54" t="s">
        <v>10</v>
      </c>
      <c r="C175" s="265">
        <f>'Wniosek o dotację'!C421:G421</f>
        <v>0</v>
      </c>
      <c r="D175" s="446"/>
      <c r="E175" s="446"/>
      <c r="F175" s="446"/>
      <c r="G175" s="169">
        <f>'Wniosek o dotację'!H421</f>
        <v>0</v>
      </c>
      <c r="H175" s="66"/>
      <c r="I175" s="127">
        <f>H175+'Rap. merytor. do I transzy'!H175+'Rap. merytor. do II transzy'!H175</f>
        <v>0</v>
      </c>
      <c r="J175" s="127">
        <f>'Wniosek o dotację'!I421</f>
        <v>0</v>
      </c>
      <c r="K175" s="66"/>
      <c r="L175" s="127">
        <f>K175+'Rap. merytor. do I transzy'!K175+'Rap. merytor. do II transzy'!K175</f>
        <v>0</v>
      </c>
      <c r="M175" s="67"/>
      <c r="N175" s="193"/>
      <c r="O175" s="194"/>
      <c r="P175" s="276">
        <f>I175*(IF(N175="spotkanie informacyjne",'do aut wyliczen'!$G$8,IF(N175="szkolenie",'do aut wyliczen'!$G$10,IF(N175="szkolenie z ekspertem",'do aut wyliczen'!$G$11,IF(N175="spotkanie informacyjne w szkole ponadgimnazjalnej lub uczelni",'do aut wyliczen'!$G$9)))))</f>
        <v>0</v>
      </c>
      <c r="Q175" s="277"/>
      <c r="R175" s="438"/>
      <c r="S175" s="439"/>
    </row>
    <row r="176" spans="1:19" ht="21.75" thickBot="1" x14ac:dyDescent="0.4">
      <c r="A176" s="40"/>
      <c r="B176" s="68" t="s">
        <v>11</v>
      </c>
      <c r="C176" s="265">
        <f>'Wniosek o dotację'!C422:G422</f>
        <v>0</v>
      </c>
      <c r="D176" s="446"/>
      <c r="E176" s="446"/>
      <c r="F176" s="446"/>
      <c r="G176" s="169">
        <f>'Wniosek o dotację'!H422</f>
        <v>0</v>
      </c>
      <c r="H176" s="66"/>
      <c r="I176" s="127">
        <f>H176+'Rap. merytor. do I transzy'!H176+'Rap. merytor. do II transzy'!H176</f>
        <v>0</v>
      </c>
      <c r="J176" s="127">
        <f>'Wniosek o dotację'!I422</f>
        <v>0</v>
      </c>
      <c r="K176" s="66"/>
      <c r="L176" s="127">
        <f>K176+'Rap. merytor. do I transzy'!K176+'Rap. merytor. do II transzy'!K176</f>
        <v>0</v>
      </c>
      <c r="M176" s="67"/>
      <c r="N176" s="193"/>
      <c r="O176" s="194"/>
      <c r="P176" s="276">
        <f>I176*(IF(N176="spotkanie informacyjne",'do aut wyliczen'!$G$8,IF(N176="szkolenie",'do aut wyliczen'!$G$10,IF(N176="szkolenie z ekspertem",'do aut wyliczen'!$G$11,IF(N176="spotkanie informacyjne w szkole ponadgimnazjalnej lub uczelni",'do aut wyliczen'!$G$9)))))</f>
        <v>0</v>
      </c>
      <c r="Q176" s="277"/>
      <c r="R176" s="438"/>
      <c r="S176" s="439"/>
    </row>
    <row r="177" spans="2:19" ht="21.75" thickTop="1" x14ac:dyDescent="0.35">
      <c r="B177" s="69" t="s">
        <v>23</v>
      </c>
      <c r="C177" s="265">
        <f>'Wniosek o dotację'!C423:G423</f>
        <v>0</v>
      </c>
      <c r="D177" s="446"/>
      <c r="E177" s="446"/>
      <c r="F177" s="446"/>
      <c r="G177" s="169">
        <f>'Wniosek o dotację'!H423</f>
        <v>0</v>
      </c>
      <c r="H177" s="66"/>
      <c r="I177" s="127">
        <f>H177+'Rap. merytor. do I transzy'!H177+'Rap. merytor. do II transzy'!H177</f>
        <v>0</v>
      </c>
      <c r="J177" s="127">
        <f>'Wniosek o dotację'!I423</f>
        <v>0</v>
      </c>
      <c r="K177" s="66"/>
      <c r="L177" s="127">
        <f>K177+'Rap. merytor. do I transzy'!K177+'Rap. merytor. do II transzy'!K177</f>
        <v>0</v>
      </c>
      <c r="M177" s="67"/>
      <c r="N177" s="193"/>
      <c r="O177" s="194"/>
      <c r="P177" s="276">
        <f>I177*(IF(N177="spotkanie informacyjne",'do aut wyliczen'!$G$8,IF(N177="szkolenie",'do aut wyliczen'!$G$10,IF(N177="szkolenie z ekspertem",'do aut wyliczen'!$G$11,IF(N177="spotkanie informacyjne w szkole ponadgimnazjalnej lub uczelni",'do aut wyliczen'!$G$9)))))</f>
        <v>0</v>
      </c>
      <c r="Q177" s="277"/>
      <c r="R177" s="438"/>
      <c r="S177" s="439"/>
    </row>
    <row r="178" spans="2:19" ht="21" x14ac:dyDescent="0.35">
      <c r="B178" s="54" t="s">
        <v>25</v>
      </c>
      <c r="C178" s="265">
        <f>'Wniosek o dotację'!C424:G424</f>
        <v>0</v>
      </c>
      <c r="D178" s="446"/>
      <c r="E178" s="446"/>
      <c r="F178" s="446"/>
      <c r="G178" s="169">
        <f>'Wniosek o dotację'!H424</f>
        <v>0</v>
      </c>
      <c r="H178" s="66"/>
      <c r="I178" s="127">
        <f>H178+'Rap. merytor. do I transzy'!H178+'Rap. merytor. do II transzy'!H178</f>
        <v>0</v>
      </c>
      <c r="J178" s="127">
        <f>'Wniosek o dotację'!I424</f>
        <v>0</v>
      </c>
      <c r="K178" s="66"/>
      <c r="L178" s="127">
        <f>K178+'Rap. merytor. do I transzy'!K178+'Rap. merytor. do II transzy'!K178</f>
        <v>0</v>
      </c>
      <c r="M178" s="67"/>
      <c r="N178" s="193"/>
      <c r="O178" s="194"/>
      <c r="P178" s="276">
        <f>I178*(IF(N178="spotkanie informacyjne",'do aut wyliczen'!$G$8,IF(N178="szkolenie",'do aut wyliczen'!$G$10,IF(N178="szkolenie z ekspertem",'do aut wyliczen'!$G$11,IF(N178="spotkanie informacyjne w szkole ponadgimnazjalnej lub uczelni",'do aut wyliczen'!$G$9)))))</f>
        <v>0</v>
      </c>
      <c r="Q178" s="277"/>
      <c r="R178" s="438"/>
      <c r="S178" s="439"/>
    </row>
    <row r="179" spans="2:19" ht="21" x14ac:dyDescent="0.35">
      <c r="B179" s="54" t="s">
        <v>29</v>
      </c>
      <c r="C179" s="265">
        <f>'Wniosek o dotację'!C425:G425</f>
        <v>0</v>
      </c>
      <c r="D179" s="446"/>
      <c r="E179" s="446"/>
      <c r="F179" s="446"/>
      <c r="G179" s="169">
        <f>'Wniosek o dotację'!H425</f>
        <v>0</v>
      </c>
      <c r="H179" s="66"/>
      <c r="I179" s="127">
        <f>H179+'Rap. merytor. do I transzy'!H179+'Rap. merytor. do II transzy'!H179</f>
        <v>0</v>
      </c>
      <c r="J179" s="127">
        <f>'Wniosek o dotację'!I425</f>
        <v>0</v>
      </c>
      <c r="K179" s="66"/>
      <c r="L179" s="127">
        <f>K179+'Rap. merytor. do I transzy'!K179+'Rap. merytor. do II transzy'!K179</f>
        <v>0</v>
      </c>
      <c r="M179" s="67"/>
      <c r="N179" s="193"/>
      <c r="O179" s="194"/>
      <c r="P179" s="276">
        <f>I179*(IF(N179="spotkanie informacyjne",'do aut wyliczen'!$G$8,IF(N179="szkolenie",'do aut wyliczen'!$G$10,IF(N179="szkolenie z ekspertem",'do aut wyliczen'!$G$11,IF(N179="spotkanie informacyjne w szkole ponadgimnazjalnej lub uczelni",'do aut wyliczen'!$G$9)))))</f>
        <v>0</v>
      </c>
      <c r="Q179" s="277"/>
      <c r="R179" s="438"/>
      <c r="S179" s="439"/>
    </row>
    <row r="180" spans="2:19" ht="21" x14ac:dyDescent="0.35">
      <c r="B180" s="54" t="s">
        <v>30</v>
      </c>
      <c r="C180" s="265">
        <f>'Wniosek o dotację'!C426:G426</f>
        <v>0</v>
      </c>
      <c r="D180" s="446"/>
      <c r="E180" s="446"/>
      <c r="F180" s="446"/>
      <c r="G180" s="169">
        <f>'Wniosek o dotację'!H426</f>
        <v>0</v>
      </c>
      <c r="H180" s="66"/>
      <c r="I180" s="127">
        <f>H180+'Rap. merytor. do I transzy'!H180+'Rap. merytor. do II transzy'!H180</f>
        <v>0</v>
      </c>
      <c r="J180" s="127">
        <f>'Wniosek o dotację'!I426</f>
        <v>0</v>
      </c>
      <c r="K180" s="66"/>
      <c r="L180" s="127">
        <f>K180+'Rap. merytor. do I transzy'!K180+'Rap. merytor. do II transzy'!K180</f>
        <v>0</v>
      </c>
      <c r="M180" s="67"/>
      <c r="N180" s="193"/>
      <c r="O180" s="194"/>
      <c r="P180" s="276">
        <f>I180*(IF(N180="spotkanie informacyjne",'do aut wyliczen'!$G$8,IF(N180="szkolenie",'do aut wyliczen'!$G$10,IF(N180="szkolenie z ekspertem",'do aut wyliczen'!$G$11,IF(N180="spotkanie informacyjne w szkole ponadgimnazjalnej lub uczelni",'do aut wyliczen'!$G$9)))))</f>
        <v>0</v>
      </c>
      <c r="Q180" s="277"/>
      <c r="R180" s="438"/>
      <c r="S180" s="439"/>
    </row>
    <row r="181" spans="2:19" ht="21" x14ac:dyDescent="0.35">
      <c r="B181" s="54" t="s">
        <v>31</v>
      </c>
      <c r="C181" s="265">
        <f>'Wniosek o dotację'!C427:G427</f>
        <v>0</v>
      </c>
      <c r="D181" s="446"/>
      <c r="E181" s="446"/>
      <c r="F181" s="446"/>
      <c r="G181" s="169">
        <f>'Wniosek o dotację'!H427</f>
        <v>0</v>
      </c>
      <c r="H181" s="66"/>
      <c r="I181" s="127">
        <f>H181+'Rap. merytor. do I transzy'!H181+'Rap. merytor. do II transzy'!H181</f>
        <v>0</v>
      </c>
      <c r="J181" s="127">
        <f>'Wniosek o dotację'!I427</f>
        <v>0</v>
      </c>
      <c r="K181" s="66"/>
      <c r="L181" s="127">
        <f>K181+'Rap. merytor. do I transzy'!K181+'Rap. merytor. do II transzy'!K181</f>
        <v>0</v>
      </c>
      <c r="M181" s="67"/>
      <c r="N181" s="193"/>
      <c r="O181" s="194"/>
      <c r="P181" s="276">
        <f>I181*(IF(N181="spotkanie informacyjne",'do aut wyliczen'!$G$8,IF(N181="szkolenie",'do aut wyliczen'!$G$10,IF(N181="szkolenie z ekspertem",'do aut wyliczen'!$G$11,IF(N181="spotkanie informacyjne w szkole ponadgimnazjalnej lub uczelni",'do aut wyliczen'!$G$9)))))</f>
        <v>0</v>
      </c>
      <c r="Q181" s="277"/>
      <c r="R181" s="438"/>
      <c r="S181" s="439"/>
    </row>
    <row r="182" spans="2:19" ht="21" x14ac:dyDescent="0.35">
      <c r="B182" s="70" t="s">
        <v>70</v>
      </c>
      <c r="C182" s="270"/>
      <c r="D182" s="271"/>
      <c r="E182" s="271"/>
      <c r="F182" s="271"/>
      <c r="G182" s="170"/>
      <c r="H182" s="71"/>
      <c r="I182" s="171"/>
      <c r="J182" s="171"/>
      <c r="K182" s="71"/>
      <c r="L182" s="171"/>
      <c r="M182" s="71"/>
      <c r="N182" s="72"/>
      <c r="O182" s="73"/>
      <c r="P182" s="212"/>
      <c r="Q182" s="213"/>
      <c r="R182" s="212"/>
      <c r="S182" s="213"/>
    </row>
    <row r="184" spans="2:19" ht="15" customHeight="1" x14ac:dyDescent="0.35">
      <c r="B184" s="75"/>
      <c r="C184" s="76"/>
      <c r="D184" s="76"/>
      <c r="E184" s="76"/>
      <c r="F184" s="76"/>
      <c r="G184" s="76"/>
      <c r="H184" s="77"/>
      <c r="I184" s="77"/>
      <c r="J184" s="77"/>
      <c r="K184" s="77"/>
      <c r="L184" s="77"/>
      <c r="M184" s="77"/>
      <c r="N184" s="77"/>
      <c r="O184" s="77"/>
      <c r="P184" s="76"/>
      <c r="Q184" s="76"/>
    </row>
    <row r="185" spans="2:19" ht="20.25" customHeight="1" thickBot="1" x14ac:dyDescent="0.35">
      <c r="B185" s="230" t="s">
        <v>74</v>
      </c>
      <c r="C185" s="230"/>
    </row>
    <row r="186" spans="2:19" ht="30" customHeight="1" thickBot="1" x14ac:dyDescent="0.4">
      <c r="B186" s="216" t="s">
        <v>47</v>
      </c>
      <c r="C186" s="217"/>
      <c r="D186" s="218"/>
      <c r="E186" s="218"/>
      <c r="F186" s="218"/>
      <c r="G186" s="219"/>
    </row>
    <row r="187" spans="2:19" ht="72.75" customHeight="1" x14ac:dyDescent="0.25">
      <c r="B187" s="61" t="s">
        <v>13</v>
      </c>
      <c r="C187" s="222" t="s">
        <v>48</v>
      </c>
      <c r="D187" s="223"/>
      <c r="E187" s="223"/>
      <c r="F187" s="223"/>
      <c r="G187" s="144" t="s">
        <v>205</v>
      </c>
      <c r="H187" s="144" t="s">
        <v>206</v>
      </c>
      <c r="I187" s="144" t="s">
        <v>207</v>
      </c>
      <c r="J187" s="144" t="s">
        <v>226</v>
      </c>
    </row>
    <row r="188" spans="2:19" ht="24.75" customHeight="1" x14ac:dyDescent="0.35">
      <c r="B188" s="54" t="s">
        <v>117</v>
      </c>
      <c r="C188" s="268" t="s">
        <v>247</v>
      </c>
      <c r="D188" s="268"/>
      <c r="E188" s="268"/>
      <c r="F188" s="268"/>
      <c r="G188" s="169">
        <f>'Wniosek o dotację'!G434</f>
        <v>0</v>
      </c>
      <c r="H188" s="154"/>
      <c r="I188" s="127">
        <f>H188+'Rap. merytor. do I transzy'!H188+'Rap. merytor. do II transzy'!H188</f>
        <v>0</v>
      </c>
      <c r="J188" s="127">
        <f>I188*'do aut wyliczen'!G7</f>
        <v>0</v>
      </c>
    </row>
    <row r="189" spans="2:19" ht="21" x14ac:dyDescent="0.35">
      <c r="B189" s="54" t="s">
        <v>118</v>
      </c>
      <c r="C189" s="268" t="s">
        <v>248</v>
      </c>
      <c r="D189" s="268"/>
      <c r="E189" s="268"/>
      <c r="F189" s="268"/>
      <c r="G189" s="169">
        <f>'Wniosek o dotację'!G435</f>
        <v>0</v>
      </c>
      <c r="H189" s="154"/>
      <c r="I189" s="127">
        <f>H189+'Rap. merytor. do I transzy'!H189+'Rap. merytor. do II transzy'!H189</f>
        <v>0</v>
      </c>
      <c r="J189" s="127">
        <f>I189*'do aut wyliczen'!G7</f>
        <v>0</v>
      </c>
    </row>
    <row r="190" spans="2:19" ht="21" x14ac:dyDescent="0.35">
      <c r="B190" s="54" t="s">
        <v>119</v>
      </c>
      <c r="C190" s="268" t="s">
        <v>249</v>
      </c>
      <c r="D190" s="268"/>
      <c r="E190" s="268"/>
      <c r="F190" s="268"/>
      <c r="G190" s="169">
        <f>'Wniosek o dotację'!G436</f>
        <v>0</v>
      </c>
      <c r="H190" s="154"/>
      <c r="I190" s="127">
        <f>H190+'Rap. merytor. do I transzy'!H190+'Rap. merytor. do II transzy'!H190</f>
        <v>0</v>
      </c>
      <c r="J190" s="127">
        <f>I190*'do aut wyliczen'!G7</f>
        <v>0</v>
      </c>
    </row>
    <row r="191" spans="2:19" ht="21" x14ac:dyDescent="0.35">
      <c r="B191" s="54" t="s">
        <v>120</v>
      </c>
      <c r="C191" s="193" t="s">
        <v>250</v>
      </c>
      <c r="D191" s="225"/>
      <c r="E191" s="225"/>
      <c r="F191" s="194"/>
      <c r="G191" s="169">
        <f>'Wniosek o dotację'!G437</f>
        <v>0</v>
      </c>
      <c r="H191" s="154"/>
      <c r="I191" s="127">
        <f>H191+'Rap. merytor. do I transzy'!H191+'Rap. merytor. do II transzy'!H191</f>
        <v>0</v>
      </c>
      <c r="J191" s="127">
        <f>I191*'do aut wyliczen'!G7</f>
        <v>0</v>
      </c>
    </row>
    <row r="192" spans="2:19" ht="21" x14ac:dyDescent="0.35">
      <c r="B192" s="54" t="s">
        <v>121</v>
      </c>
      <c r="C192" s="193" t="s">
        <v>251</v>
      </c>
      <c r="D192" s="225"/>
      <c r="E192" s="225"/>
      <c r="F192" s="194"/>
      <c r="G192" s="169">
        <f>'Wniosek o dotację'!G438</f>
        <v>0</v>
      </c>
      <c r="H192" s="154"/>
      <c r="I192" s="127">
        <f>H192+'Rap. merytor. do I transzy'!H192+'Rap. merytor. do II transzy'!H192</f>
        <v>0</v>
      </c>
      <c r="J192" s="127">
        <f>I192*'do aut wyliczen'!G7</f>
        <v>0</v>
      </c>
    </row>
    <row r="193" spans="2:12" ht="21" x14ac:dyDescent="0.25">
      <c r="F193" s="79" t="s">
        <v>32</v>
      </c>
      <c r="G193" s="128">
        <f>SUM(G188:G192)</f>
        <v>0</v>
      </c>
      <c r="H193" s="128">
        <f>SUM(H188:H192)</f>
        <v>0</v>
      </c>
      <c r="I193" s="128">
        <f>SUM(I188:I192)</f>
        <v>0</v>
      </c>
    </row>
    <row r="195" spans="2:12" ht="18" customHeight="1" thickBot="1" x14ac:dyDescent="0.35">
      <c r="B195" s="230" t="s">
        <v>132</v>
      </c>
      <c r="C195" s="230"/>
    </row>
    <row r="196" spans="2:12" ht="21.75" thickBot="1" x14ac:dyDescent="0.4">
      <c r="B196" s="216" t="s">
        <v>256</v>
      </c>
      <c r="C196" s="217"/>
      <c r="D196" s="218"/>
      <c r="E196" s="218"/>
      <c r="F196" s="218"/>
      <c r="G196" s="219"/>
    </row>
    <row r="197" spans="2:12" ht="84.75" customHeight="1" x14ac:dyDescent="0.25">
      <c r="B197" s="61" t="s">
        <v>13</v>
      </c>
      <c r="C197" s="440" t="s">
        <v>46</v>
      </c>
      <c r="D197" s="441"/>
      <c r="E197" s="441"/>
      <c r="F197" s="441"/>
      <c r="G197" s="442"/>
      <c r="H197" s="151" t="s">
        <v>205</v>
      </c>
      <c r="I197" s="151" t="s">
        <v>208</v>
      </c>
      <c r="J197" s="151" t="s">
        <v>227</v>
      </c>
      <c r="K197" s="151" t="s">
        <v>226</v>
      </c>
      <c r="L197" s="155"/>
    </row>
    <row r="198" spans="2:12" ht="21" x14ac:dyDescent="0.35">
      <c r="B198" s="54" t="s">
        <v>5</v>
      </c>
      <c r="C198" s="189" t="s">
        <v>240</v>
      </c>
      <c r="D198" s="190"/>
      <c r="E198" s="190"/>
      <c r="F198" s="190"/>
      <c r="G198" s="191"/>
      <c r="H198" s="129">
        <f>'Wniosek o dotację'!H444</f>
        <v>0</v>
      </c>
      <c r="I198" s="67"/>
      <c r="J198" s="129">
        <f>I198+'Rap. merytor. do I transzy'!I198+'Rap. merytor. do II transzy'!I198</f>
        <v>0</v>
      </c>
      <c r="K198" s="129">
        <f>J198*'do aut wyliczen'!$G$12</f>
        <v>0</v>
      </c>
      <c r="L198" s="156"/>
    </row>
    <row r="199" spans="2:12" ht="21" x14ac:dyDescent="0.35">
      <c r="B199" s="54" t="s">
        <v>6</v>
      </c>
      <c r="C199" s="189" t="s">
        <v>286</v>
      </c>
      <c r="D199" s="190"/>
      <c r="E199" s="190"/>
      <c r="F199" s="190"/>
      <c r="G199" s="191"/>
      <c r="H199" s="129">
        <f>'Wniosek o dotację'!H445</f>
        <v>0</v>
      </c>
      <c r="I199" s="67"/>
      <c r="J199" s="129">
        <f>I199+'Rap. merytor. do I transzy'!I199+'Rap. merytor. do II transzy'!I199</f>
        <v>0</v>
      </c>
      <c r="K199" s="129">
        <f>J199*'do aut wyliczen'!$G$13</f>
        <v>0</v>
      </c>
      <c r="L199" s="156"/>
    </row>
    <row r="200" spans="2:12" ht="21" x14ac:dyDescent="0.35">
      <c r="B200" s="54" t="s">
        <v>9</v>
      </c>
      <c r="C200" s="189" t="s">
        <v>285</v>
      </c>
      <c r="D200" s="190"/>
      <c r="E200" s="190"/>
      <c r="F200" s="190"/>
      <c r="G200" s="191"/>
      <c r="H200" s="129">
        <f>'Wniosek o dotację'!H446</f>
        <v>0</v>
      </c>
      <c r="I200" s="67"/>
      <c r="J200" s="129">
        <f>I200+'Rap. merytor. do I transzy'!I200+'Rap. merytor. do II transzy'!I200</f>
        <v>0</v>
      </c>
      <c r="K200" s="129">
        <f>J200*'do aut wyliczen'!$G$14</f>
        <v>0</v>
      </c>
      <c r="L200" s="156"/>
    </row>
    <row r="201" spans="2:12" ht="21" x14ac:dyDescent="0.35">
      <c r="B201" s="54" t="s">
        <v>10</v>
      </c>
      <c r="C201" s="189" t="s">
        <v>145</v>
      </c>
      <c r="D201" s="190"/>
      <c r="E201" s="190"/>
      <c r="F201" s="190"/>
      <c r="G201" s="191"/>
      <c r="H201" s="129">
        <f>'Wniosek o dotację'!H447</f>
        <v>0</v>
      </c>
      <c r="I201" s="67"/>
      <c r="J201" s="129">
        <f>I201+'Rap. merytor. do I transzy'!I201+'Rap. merytor. do II transzy'!I201</f>
        <v>0</v>
      </c>
      <c r="K201" s="129">
        <v>0</v>
      </c>
      <c r="L201" s="156"/>
    </row>
    <row r="202" spans="2:12" ht="21" x14ac:dyDescent="0.25">
      <c r="G202" s="79" t="s">
        <v>32</v>
      </c>
      <c r="H202" s="130">
        <f>SUM(H198:H201)</f>
        <v>0</v>
      </c>
      <c r="I202" s="130">
        <f>SUM(I198:I201)</f>
        <v>0</v>
      </c>
      <c r="J202" s="130">
        <f>SUM(J198:J201)</f>
        <v>0</v>
      </c>
      <c r="K202" s="130">
        <f>SUM(K198:K201)</f>
        <v>0</v>
      </c>
      <c r="L202" s="81"/>
    </row>
    <row r="204" spans="2:12" ht="19.5" thickBot="1" x14ac:dyDescent="0.35">
      <c r="B204" s="230" t="s">
        <v>131</v>
      </c>
      <c r="C204" s="230"/>
    </row>
    <row r="205" spans="2:12" ht="21.75" thickBot="1" x14ac:dyDescent="0.4">
      <c r="B205" s="216" t="s">
        <v>262</v>
      </c>
      <c r="C205" s="217"/>
      <c r="D205" s="218"/>
      <c r="E205" s="218"/>
      <c r="F205" s="218"/>
      <c r="G205" s="219"/>
    </row>
    <row r="206" spans="2:12" ht="78.75" x14ac:dyDescent="0.25">
      <c r="B206" s="61" t="s">
        <v>13</v>
      </c>
      <c r="C206" s="440" t="s">
        <v>46</v>
      </c>
      <c r="D206" s="441"/>
      <c r="E206" s="441"/>
      <c r="F206" s="441"/>
      <c r="G206" s="442"/>
      <c r="H206" s="151" t="s">
        <v>205</v>
      </c>
      <c r="I206" s="151" t="s">
        <v>208</v>
      </c>
      <c r="J206" s="151" t="s">
        <v>227</v>
      </c>
      <c r="K206" s="151" t="s">
        <v>226</v>
      </c>
      <c r="L206" s="155"/>
    </row>
    <row r="207" spans="2:12" ht="21" x14ac:dyDescent="0.35">
      <c r="B207" s="54" t="s">
        <v>5</v>
      </c>
      <c r="C207" s="189" t="s">
        <v>240</v>
      </c>
      <c r="D207" s="190"/>
      <c r="E207" s="190"/>
      <c r="F207" s="190"/>
      <c r="G207" s="191"/>
      <c r="H207" s="129">
        <f>'Wniosek o dotację'!H453</f>
        <v>0</v>
      </c>
      <c r="I207" s="67"/>
      <c r="J207" s="129">
        <f>I207+'Rap. merytor. do I transzy'!I207+'Rap. merytor. do II transzy'!I207</f>
        <v>0</v>
      </c>
      <c r="K207" s="129">
        <f>J207*'do aut wyliczen'!$G$12</f>
        <v>0</v>
      </c>
      <c r="L207" s="156"/>
    </row>
    <row r="208" spans="2:12" ht="21" x14ac:dyDescent="0.35">
      <c r="B208" s="54" t="s">
        <v>6</v>
      </c>
      <c r="C208" s="189" t="s">
        <v>286</v>
      </c>
      <c r="D208" s="190"/>
      <c r="E208" s="190"/>
      <c r="F208" s="190"/>
      <c r="G208" s="191"/>
      <c r="H208" s="129">
        <f>'Wniosek o dotację'!H454</f>
        <v>0</v>
      </c>
      <c r="I208" s="67"/>
      <c r="J208" s="129">
        <f>I208+'Rap. merytor. do I transzy'!I208+'Rap. merytor. do II transzy'!I208</f>
        <v>0</v>
      </c>
      <c r="K208" s="129">
        <f>J208*'do aut wyliczen'!$G$13</f>
        <v>0</v>
      </c>
      <c r="L208" s="156"/>
    </row>
    <row r="209" spans="2:12" ht="21" x14ac:dyDescent="0.35">
      <c r="B209" s="54" t="s">
        <v>9</v>
      </c>
      <c r="C209" s="189" t="s">
        <v>285</v>
      </c>
      <c r="D209" s="190"/>
      <c r="E209" s="190"/>
      <c r="F209" s="190"/>
      <c r="G209" s="191"/>
      <c r="H209" s="129">
        <f>'Wniosek o dotację'!H455</f>
        <v>0</v>
      </c>
      <c r="I209" s="67"/>
      <c r="J209" s="129">
        <f>I209+'Rap. merytor. do I transzy'!I209+'Rap. merytor. do II transzy'!I209</f>
        <v>0</v>
      </c>
      <c r="K209" s="129">
        <f>J209*'do aut wyliczen'!$G$14</f>
        <v>0</v>
      </c>
      <c r="L209" s="156"/>
    </row>
    <row r="210" spans="2:12" ht="21" x14ac:dyDescent="0.35">
      <c r="B210" s="54" t="s">
        <v>10</v>
      </c>
      <c r="C210" s="189" t="s">
        <v>145</v>
      </c>
      <c r="D210" s="190"/>
      <c r="E210" s="190"/>
      <c r="F210" s="190"/>
      <c r="G210" s="191"/>
      <c r="H210" s="129">
        <f>'Wniosek o dotację'!H456</f>
        <v>0</v>
      </c>
      <c r="I210" s="67"/>
      <c r="J210" s="129">
        <f>I210+'Rap. merytor. do I transzy'!I210+'Rap. merytor. do II transzy'!I210</f>
        <v>0</v>
      </c>
      <c r="K210" s="129">
        <v>0</v>
      </c>
      <c r="L210" s="156"/>
    </row>
    <row r="211" spans="2:12" ht="21" x14ac:dyDescent="0.25">
      <c r="G211" s="79" t="s">
        <v>32</v>
      </c>
      <c r="H211" s="130">
        <f>SUM(H207:H210)</f>
        <v>0</v>
      </c>
      <c r="I211" s="130">
        <f>SUM(I207:I210)</f>
        <v>0</v>
      </c>
      <c r="J211" s="130">
        <f>SUM(J207:J210)</f>
        <v>0</v>
      </c>
      <c r="K211" s="130">
        <f>SUM(K207:K210)</f>
        <v>0</v>
      </c>
      <c r="L211" s="81"/>
    </row>
    <row r="213" spans="2:12" ht="19.5" thickBot="1" x14ac:dyDescent="0.35">
      <c r="B213" s="250" t="s">
        <v>130</v>
      </c>
      <c r="C213" s="252"/>
    </row>
    <row r="214" spans="2:12" ht="21.75" thickBot="1" x14ac:dyDescent="0.4">
      <c r="B214" s="216" t="s">
        <v>267</v>
      </c>
      <c r="C214" s="217"/>
      <c r="D214" s="218"/>
      <c r="E214" s="218"/>
      <c r="F214" s="218"/>
      <c r="G214" s="219"/>
    </row>
    <row r="215" spans="2:12" ht="78.75" x14ac:dyDescent="0.25">
      <c r="B215" s="61" t="s">
        <v>13</v>
      </c>
      <c r="C215" s="440" t="s">
        <v>46</v>
      </c>
      <c r="D215" s="441"/>
      <c r="E215" s="441"/>
      <c r="F215" s="441"/>
      <c r="G215" s="442"/>
      <c r="H215" s="151" t="s">
        <v>205</v>
      </c>
      <c r="I215" s="151" t="s">
        <v>208</v>
      </c>
      <c r="J215" s="151" t="s">
        <v>227</v>
      </c>
      <c r="K215" s="151" t="s">
        <v>226</v>
      </c>
      <c r="L215" s="155"/>
    </row>
    <row r="216" spans="2:12" ht="21" x14ac:dyDescent="0.35">
      <c r="B216" s="54" t="s">
        <v>5</v>
      </c>
      <c r="C216" s="189" t="s">
        <v>240</v>
      </c>
      <c r="D216" s="190"/>
      <c r="E216" s="190"/>
      <c r="F216" s="190"/>
      <c r="G216" s="191"/>
      <c r="H216" s="129">
        <f>'Wniosek o dotację'!H462</f>
        <v>0</v>
      </c>
      <c r="I216" s="67"/>
      <c r="J216" s="129">
        <f>I216+'Rap. merytor. do I transzy'!I216+'Rap. merytor. do II transzy'!I216</f>
        <v>0</v>
      </c>
      <c r="K216" s="129">
        <f>J216*'do aut wyliczen'!$G$12</f>
        <v>0</v>
      </c>
      <c r="L216" s="156"/>
    </row>
    <row r="217" spans="2:12" ht="21" x14ac:dyDescent="0.35">
      <c r="B217" s="54" t="s">
        <v>6</v>
      </c>
      <c r="C217" s="189" t="s">
        <v>286</v>
      </c>
      <c r="D217" s="190"/>
      <c r="E217" s="190"/>
      <c r="F217" s="190"/>
      <c r="G217" s="191"/>
      <c r="H217" s="129">
        <f>'Wniosek o dotację'!H463</f>
        <v>0</v>
      </c>
      <c r="I217" s="67"/>
      <c r="J217" s="129">
        <f>I217+'Rap. merytor. do I transzy'!I217+'Rap. merytor. do II transzy'!I217</f>
        <v>0</v>
      </c>
      <c r="K217" s="129">
        <f>J217*'do aut wyliczen'!$G$13</f>
        <v>0</v>
      </c>
      <c r="L217" s="156"/>
    </row>
    <row r="218" spans="2:12" ht="21" x14ac:dyDescent="0.35">
      <c r="B218" s="54" t="s">
        <v>9</v>
      </c>
      <c r="C218" s="189" t="s">
        <v>285</v>
      </c>
      <c r="D218" s="190"/>
      <c r="E218" s="190"/>
      <c r="F218" s="190"/>
      <c r="G218" s="191"/>
      <c r="H218" s="129">
        <f>'Wniosek o dotację'!H464</f>
        <v>0</v>
      </c>
      <c r="I218" s="67"/>
      <c r="J218" s="129">
        <f>I218+'Rap. merytor. do I transzy'!I218+'Rap. merytor. do II transzy'!I218</f>
        <v>0</v>
      </c>
      <c r="K218" s="129">
        <f>J218*'do aut wyliczen'!$G$14</f>
        <v>0</v>
      </c>
      <c r="L218" s="156"/>
    </row>
    <row r="219" spans="2:12" ht="21" x14ac:dyDescent="0.35">
      <c r="B219" s="54" t="s">
        <v>10</v>
      </c>
      <c r="C219" s="189" t="s">
        <v>145</v>
      </c>
      <c r="D219" s="190"/>
      <c r="E219" s="190"/>
      <c r="F219" s="190"/>
      <c r="G219" s="191"/>
      <c r="H219" s="129">
        <f>'Wniosek o dotację'!H465</f>
        <v>0</v>
      </c>
      <c r="I219" s="67"/>
      <c r="J219" s="129">
        <f>I219+'Rap. merytor. do I transzy'!I219+'Rap. merytor. do II transzy'!I219</f>
        <v>0</v>
      </c>
      <c r="K219" s="129">
        <v>0</v>
      </c>
      <c r="L219" s="156"/>
    </row>
    <row r="220" spans="2:12" ht="21" x14ac:dyDescent="0.25">
      <c r="G220" s="79" t="s">
        <v>32</v>
      </c>
      <c r="H220" s="130">
        <f>SUM(H216:H219)</f>
        <v>0</v>
      </c>
      <c r="I220" s="130">
        <f>SUM(I216:I219)</f>
        <v>0</v>
      </c>
      <c r="J220" s="130">
        <f>SUM(J216:J219)</f>
        <v>0</v>
      </c>
      <c r="K220" s="130">
        <f>SUM(K216:K219)</f>
        <v>0</v>
      </c>
      <c r="L220" s="81"/>
    </row>
    <row r="221" spans="2:12" ht="21" x14ac:dyDescent="0.25">
      <c r="G221" s="81"/>
      <c r="H221" s="81"/>
      <c r="I221" s="81"/>
      <c r="J221" s="81"/>
      <c r="K221" s="81"/>
      <c r="L221" s="81"/>
    </row>
    <row r="222" spans="2:12" ht="19.5" thickBot="1" x14ac:dyDescent="0.35">
      <c r="B222" s="230" t="s">
        <v>129</v>
      </c>
      <c r="C222" s="230"/>
    </row>
    <row r="223" spans="2:12" ht="21.75" thickBot="1" x14ac:dyDescent="0.4">
      <c r="B223" s="216" t="s">
        <v>272</v>
      </c>
      <c r="C223" s="217"/>
      <c r="D223" s="218"/>
      <c r="E223" s="218"/>
      <c r="F223" s="218"/>
      <c r="G223" s="219"/>
    </row>
    <row r="224" spans="2:12" ht="78.75" x14ac:dyDescent="0.25">
      <c r="B224" s="61" t="s">
        <v>13</v>
      </c>
      <c r="C224" s="440" t="s">
        <v>46</v>
      </c>
      <c r="D224" s="441"/>
      <c r="E224" s="441"/>
      <c r="F224" s="441"/>
      <c r="G224" s="442"/>
      <c r="H224" s="151" t="s">
        <v>205</v>
      </c>
      <c r="I224" s="151" t="s">
        <v>208</v>
      </c>
      <c r="J224" s="151" t="s">
        <v>227</v>
      </c>
      <c r="K224" s="151" t="s">
        <v>226</v>
      </c>
      <c r="L224" s="155"/>
    </row>
    <row r="225" spans="2:12" ht="21" x14ac:dyDescent="0.35">
      <c r="B225" s="54" t="s">
        <v>5</v>
      </c>
      <c r="C225" s="189" t="s">
        <v>240</v>
      </c>
      <c r="D225" s="190"/>
      <c r="E225" s="190"/>
      <c r="F225" s="190"/>
      <c r="G225" s="191"/>
      <c r="H225" s="129">
        <f>'Wniosek o dotację'!H471</f>
        <v>0</v>
      </c>
      <c r="I225" s="67"/>
      <c r="J225" s="129">
        <f>I225+'Rap. merytor. do I transzy'!I225+'Rap. merytor. do II transzy'!I225</f>
        <v>0</v>
      </c>
      <c r="K225" s="129">
        <f>J225*'do aut wyliczen'!$G$12</f>
        <v>0</v>
      </c>
      <c r="L225" s="156"/>
    </row>
    <row r="226" spans="2:12" ht="21" x14ac:dyDescent="0.35">
      <c r="B226" s="54" t="s">
        <v>6</v>
      </c>
      <c r="C226" s="189" t="s">
        <v>286</v>
      </c>
      <c r="D226" s="190"/>
      <c r="E226" s="190"/>
      <c r="F226" s="190"/>
      <c r="G226" s="191"/>
      <c r="H226" s="129">
        <f>'Wniosek o dotację'!H472</f>
        <v>0</v>
      </c>
      <c r="I226" s="67"/>
      <c r="J226" s="129">
        <f>I226+'Rap. merytor. do I transzy'!I226+'Rap. merytor. do II transzy'!I226</f>
        <v>0</v>
      </c>
      <c r="K226" s="129">
        <f>J226*'do aut wyliczen'!$G$13</f>
        <v>0</v>
      </c>
      <c r="L226" s="156"/>
    </row>
    <row r="227" spans="2:12" ht="21" x14ac:dyDescent="0.35">
      <c r="B227" s="54" t="s">
        <v>9</v>
      </c>
      <c r="C227" s="189" t="s">
        <v>285</v>
      </c>
      <c r="D227" s="190"/>
      <c r="E227" s="190"/>
      <c r="F227" s="190"/>
      <c r="G227" s="191"/>
      <c r="H227" s="129">
        <f>'Wniosek o dotację'!H473</f>
        <v>0</v>
      </c>
      <c r="I227" s="67"/>
      <c r="J227" s="129">
        <f>I227+'Rap. merytor. do I transzy'!I227+'Rap. merytor. do II transzy'!I227</f>
        <v>0</v>
      </c>
      <c r="K227" s="129">
        <f>J227*'do aut wyliczen'!$G$14</f>
        <v>0</v>
      </c>
      <c r="L227" s="156"/>
    </row>
    <row r="228" spans="2:12" ht="21" x14ac:dyDescent="0.35">
      <c r="B228" s="54" t="s">
        <v>10</v>
      </c>
      <c r="C228" s="189" t="s">
        <v>145</v>
      </c>
      <c r="D228" s="190"/>
      <c r="E228" s="190"/>
      <c r="F228" s="190"/>
      <c r="G228" s="191"/>
      <c r="H228" s="129">
        <f>'Wniosek o dotację'!H474</f>
        <v>0</v>
      </c>
      <c r="I228" s="67"/>
      <c r="J228" s="129">
        <f>I228+'Rap. merytor. do I transzy'!I228+'Rap. merytor. do II transzy'!I228</f>
        <v>0</v>
      </c>
      <c r="K228" s="129">
        <v>0</v>
      </c>
      <c r="L228" s="156"/>
    </row>
    <row r="229" spans="2:12" ht="21" x14ac:dyDescent="0.25">
      <c r="G229" s="79" t="s">
        <v>32</v>
      </c>
      <c r="H229" s="130">
        <f>SUM(H225:H228)</f>
        <v>0</v>
      </c>
      <c r="I229" s="130">
        <f>SUM(I225:I228)</f>
        <v>0</v>
      </c>
      <c r="J229" s="130">
        <f>SUM(J225:J228)</f>
        <v>0</v>
      </c>
      <c r="K229" s="130">
        <f>SUM(K225:K228)</f>
        <v>0</v>
      </c>
      <c r="L229" s="81"/>
    </row>
    <row r="230" spans="2:12" ht="21" x14ac:dyDescent="0.25">
      <c r="G230" s="81"/>
      <c r="H230" s="81"/>
      <c r="I230" s="81"/>
      <c r="J230" s="81"/>
      <c r="K230" s="81"/>
      <c r="L230" s="81"/>
    </row>
    <row r="231" spans="2:12" ht="19.5" thickBot="1" x14ac:dyDescent="0.35">
      <c r="B231" s="230" t="s">
        <v>128</v>
      </c>
      <c r="C231" s="230"/>
    </row>
    <row r="232" spans="2:12" ht="21.75" thickBot="1" x14ac:dyDescent="0.4">
      <c r="B232" s="216" t="s">
        <v>275</v>
      </c>
      <c r="C232" s="217"/>
      <c r="D232" s="218"/>
      <c r="E232" s="218"/>
      <c r="F232" s="218"/>
      <c r="G232" s="219"/>
    </row>
    <row r="233" spans="2:12" ht="78.75" x14ac:dyDescent="0.25">
      <c r="B233" s="61" t="s">
        <v>13</v>
      </c>
      <c r="C233" s="440" t="s">
        <v>46</v>
      </c>
      <c r="D233" s="441"/>
      <c r="E233" s="441"/>
      <c r="F233" s="441"/>
      <c r="G233" s="442"/>
      <c r="H233" s="151" t="s">
        <v>205</v>
      </c>
      <c r="I233" s="151" t="s">
        <v>208</v>
      </c>
      <c r="J233" s="151" t="s">
        <v>227</v>
      </c>
      <c r="K233" s="151" t="s">
        <v>226</v>
      </c>
      <c r="L233" s="155"/>
    </row>
    <row r="234" spans="2:12" ht="21" x14ac:dyDescent="0.35">
      <c r="B234" s="54" t="s">
        <v>5</v>
      </c>
      <c r="C234" s="189" t="s">
        <v>240</v>
      </c>
      <c r="D234" s="190"/>
      <c r="E234" s="190"/>
      <c r="F234" s="190"/>
      <c r="G234" s="191"/>
      <c r="H234" s="129">
        <f>'Wniosek o dotację'!H480</f>
        <v>0</v>
      </c>
      <c r="I234" s="67"/>
      <c r="J234" s="129">
        <f>I234+'Rap. merytor. do I transzy'!I234+'Rap. merytor. do II transzy'!I234</f>
        <v>0</v>
      </c>
      <c r="K234" s="129">
        <f>J234*'do aut wyliczen'!$G$12</f>
        <v>0</v>
      </c>
      <c r="L234" s="156"/>
    </row>
    <row r="235" spans="2:12" ht="21" x14ac:dyDescent="0.35">
      <c r="B235" s="54" t="s">
        <v>6</v>
      </c>
      <c r="C235" s="189" t="s">
        <v>286</v>
      </c>
      <c r="D235" s="190"/>
      <c r="E235" s="190"/>
      <c r="F235" s="190"/>
      <c r="G235" s="191"/>
      <c r="H235" s="129">
        <f>'Wniosek o dotację'!H481</f>
        <v>0</v>
      </c>
      <c r="I235" s="67"/>
      <c r="J235" s="129">
        <f>I235+'Rap. merytor. do I transzy'!I235+'Rap. merytor. do II transzy'!I235</f>
        <v>0</v>
      </c>
      <c r="K235" s="129">
        <f>J235*'do aut wyliczen'!$G$13</f>
        <v>0</v>
      </c>
      <c r="L235" s="156"/>
    </row>
    <row r="236" spans="2:12" ht="21" x14ac:dyDescent="0.35">
      <c r="B236" s="54" t="s">
        <v>9</v>
      </c>
      <c r="C236" s="189" t="s">
        <v>285</v>
      </c>
      <c r="D236" s="190"/>
      <c r="E236" s="190"/>
      <c r="F236" s="190"/>
      <c r="G236" s="191"/>
      <c r="H236" s="129">
        <f>'Wniosek o dotację'!H482</f>
        <v>0</v>
      </c>
      <c r="I236" s="67"/>
      <c r="J236" s="129">
        <f>I236+'Rap. merytor. do I transzy'!I236+'Rap. merytor. do II transzy'!I236</f>
        <v>0</v>
      </c>
      <c r="K236" s="129">
        <f>J236*'do aut wyliczen'!$G$14</f>
        <v>0</v>
      </c>
      <c r="L236" s="156"/>
    </row>
    <row r="237" spans="2:12" ht="21" x14ac:dyDescent="0.35">
      <c r="B237" s="54" t="s">
        <v>10</v>
      </c>
      <c r="C237" s="189" t="s">
        <v>145</v>
      </c>
      <c r="D237" s="190"/>
      <c r="E237" s="190"/>
      <c r="F237" s="190"/>
      <c r="G237" s="191"/>
      <c r="H237" s="129">
        <f>'Wniosek o dotację'!H483</f>
        <v>0</v>
      </c>
      <c r="I237" s="67"/>
      <c r="J237" s="129">
        <f>I237+'Rap. merytor. do I transzy'!I237+'Rap. merytor. do II transzy'!I237</f>
        <v>0</v>
      </c>
      <c r="K237" s="129">
        <v>0</v>
      </c>
      <c r="L237" s="156"/>
    </row>
    <row r="238" spans="2:12" ht="21" x14ac:dyDescent="0.25">
      <c r="G238" s="79" t="s">
        <v>32</v>
      </c>
      <c r="H238" s="130">
        <f>SUM(H234:H237)</f>
        <v>0</v>
      </c>
      <c r="I238" s="130">
        <f>SUM(I234:I237)</f>
        <v>0</v>
      </c>
      <c r="J238" s="130">
        <f>SUM(J234:J237)</f>
        <v>0</v>
      </c>
      <c r="K238" s="130">
        <f>SUM(K234:K237)</f>
        <v>0</v>
      </c>
      <c r="L238" s="81"/>
    </row>
    <row r="241" spans="1:13" ht="19.5" thickBot="1" x14ac:dyDescent="0.35">
      <c r="B241" s="269" t="s">
        <v>127</v>
      </c>
      <c r="C241" s="269"/>
    </row>
    <row r="242" spans="1:13" ht="28.5" customHeight="1" thickBot="1" x14ac:dyDescent="0.3">
      <c r="B242" s="253" t="s">
        <v>49</v>
      </c>
      <c r="C242" s="254"/>
      <c r="D242" s="254"/>
      <c r="E242" s="254"/>
      <c r="F242" s="254"/>
      <c r="G242" s="255"/>
    </row>
    <row r="243" spans="1:13" ht="36.75" customHeight="1" x14ac:dyDescent="0.25">
      <c r="B243" s="150" t="s">
        <v>13</v>
      </c>
      <c r="C243" s="440" t="s">
        <v>234</v>
      </c>
      <c r="D243" s="441"/>
      <c r="E243" s="441"/>
      <c r="F243" s="441"/>
      <c r="G243" s="442"/>
      <c r="H243" s="449" t="s">
        <v>198</v>
      </c>
      <c r="I243" s="449"/>
      <c r="J243" s="449" t="s">
        <v>212</v>
      </c>
      <c r="K243" s="449"/>
      <c r="L243" s="449" t="s">
        <v>213</v>
      </c>
      <c r="M243" s="449"/>
    </row>
    <row r="244" spans="1:13" ht="21" x14ac:dyDescent="0.35">
      <c r="B244" s="54" t="s">
        <v>5</v>
      </c>
      <c r="C244" s="189">
        <f>'Wniosek o dotację'!C490:G490</f>
        <v>0</v>
      </c>
      <c r="D244" s="190"/>
      <c r="E244" s="190"/>
      <c r="F244" s="190"/>
      <c r="G244" s="191"/>
      <c r="H244" s="482">
        <f>'Wniosek o dotację'!H490:I490</f>
        <v>0</v>
      </c>
      <c r="I244" s="482"/>
      <c r="J244" s="268"/>
      <c r="K244" s="268"/>
      <c r="L244" s="448"/>
      <c r="M244" s="448"/>
    </row>
    <row r="245" spans="1:13" ht="21" x14ac:dyDescent="0.35">
      <c r="B245" s="54" t="s">
        <v>6</v>
      </c>
      <c r="C245" s="189">
        <f>'Wniosek o dotację'!C491:G491</f>
        <v>0</v>
      </c>
      <c r="D245" s="190"/>
      <c r="E245" s="190"/>
      <c r="F245" s="190"/>
      <c r="G245" s="191"/>
      <c r="H245" s="482">
        <f>'Wniosek o dotację'!H491:I491</f>
        <v>0</v>
      </c>
      <c r="I245" s="482"/>
      <c r="J245" s="268"/>
      <c r="K245" s="268"/>
      <c r="L245" s="448"/>
      <c r="M245" s="448"/>
    </row>
    <row r="246" spans="1:13" ht="21" x14ac:dyDescent="0.35">
      <c r="B246" s="54" t="s">
        <v>9</v>
      </c>
      <c r="C246" s="189">
        <f>'Wniosek o dotację'!C492:G492</f>
        <v>0</v>
      </c>
      <c r="D246" s="190"/>
      <c r="E246" s="190"/>
      <c r="F246" s="190"/>
      <c r="G246" s="191"/>
      <c r="H246" s="482">
        <f>'Wniosek o dotację'!H492:I492</f>
        <v>0</v>
      </c>
      <c r="I246" s="482"/>
      <c r="J246" s="268"/>
      <c r="K246" s="268"/>
      <c r="L246" s="448"/>
      <c r="M246" s="448"/>
    </row>
    <row r="247" spans="1:13" ht="21" x14ac:dyDescent="0.35">
      <c r="B247" s="54" t="s">
        <v>10</v>
      </c>
      <c r="C247" s="189">
        <f>'Wniosek o dotację'!C493:G493</f>
        <v>0</v>
      </c>
      <c r="D247" s="190"/>
      <c r="E247" s="190"/>
      <c r="F247" s="190"/>
      <c r="G247" s="191"/>
      <c r="H247" s="482">
        <f>'Wniosek o dotację'!H493:I493</f>
        <v>0</v>
      </c>
      <c r="I247" s="482"/>
      <c r="J247" s="268"/>
      <c r="K247" s="268"/>
      <c r="L247" s="448"/>
      <c r="M247" s="448"/>
    </row>
    <row r="248" spans="1:13" ht="21.75" thickBot="1" x14ac:dyDescent="0.4">
      <c r="A248" s="40"/>
      <c r="B248" s="68" t="s">
        <v>11</v>
      </c>
      <c r="C248" s="189">
        <f>'Wniosek o dotację'!C494:G494</f>
        <v>0</v>
      </c>
      <c r="D248" s="190"/>
      <c r="E248" s="190"/>
      <c r="F248" s="190"/>
      <c r="G248" s="191"/>
      <c r="H248" s="482">
        <f>'Wniosek o dotację'!H494:I494</f>
        <v>0</v>
      </c>
      <c r="I248" s="482"/>
      <c r="J248" s="268"/>
      <c r="K248" s="268"/>
      <c r="L248" s="448"/>
      <c r="M248" s="448"/>
    </row>
    <row r="249" spans="1:13" ht="21.75" customHeight="1" thickTop="1" x14ac:dyDescent="0.35">
      <c r="B249" s="69" t="s">
        <v>23</v>
      </c>
      <c r="C249" s="189">
        <f>'Wniosek o dotację'!C495:G495</f>
        <v>0</v>
      </c>
      <c r="D249" s="190"/>
      <c r="E249" s="190"/>
      <c r="F249" s="190"/>
      <c r="G249" s="191"/>
      <c r="H249" s="482">
        <f>'Wniosek o dotację'!H495:I495</f>
        <v>0</v>
      </c>
      <c r="I249" s="482"/>
      <c r="J249" s="268"/>
      <c r="K249" s="268"/>
      <c r="L249" s="448"/>
      <c r="M249" s="448"/>
    </row>
    <row r="250" spans="1:13" ht="21.75" customHeight="1" x14ac:dyDescent="0.35">
      <c r="B250" s="54" t="s">
        <v>25</v>
      </c>
      <c r="C250" s="189">
        <f>'Wniosek o dotację'!C496:G496</f>
        <v>0</v>
      </c>
      <c r="D250" s="190"/>
      <c r="E250" s="190"/>
      <c r="F250" s="190"/>
      <c r="G250" s="191"/>
      <c r="H250" s="482">
        <f>'Wniosek o dotację'!H496:I496</f>
        <v>0</v>
      </c>
      <c r="I250" s="482"/>
      <c r="J250" s="268"/>
      <c r="K250" s="268"/>
      <c r="L250" s="448"/>
      <c r="M250" s="448"/>
    </row>
    <row r="251" spans="1:13" ht="21.75" customHeight="1" x14ac:dyDescent="0.35">
      <c r="B251" s="54" t="s">
        <v>29</v>
      </c>
      <c r="C251" s="189">
        <f>'Wniosek o dotację'!C497:G497</f>
        <v>0</v>
      </c>
      <c r="D251" s="190"/>
      <c r="E251" s="190"/>
      <c r="F251" s="190"/>
      <c r="G251" s="191"/>
      <c r="H251" s="482">
        <f>'Wniosek o dotację'!H497:I497</f>
        <v>0</v>
      </c>
      <c r="I251" s="482"/>
      <c r="J251" s="268"/>
      <c r="K251" s="268"/>
      <c r="L251" s="448"/>
      <c r="M251" s="448"/>
    </row>
    <row r="252" spans="1:13" ht="21.75" customHeight="1" x14ac:dyDescent="0.35">
      <c r="B252" s="54" t="s">
        <v>30</v>
      </c>
      <c r="C252" s="189">
        <f>'Wniosek o dotację'!C498:G498</f>
        <v>0</v>
      </c>
      <c r="D252" s="190"/>
      <c r="E252" s="190"/>
      <c r="F252" s="190"/>
      <c r="G252" s="191"/>
      <c r="H252" s="482">
        <f>'Wniosek o dotację'!H498:I498</f>
        <v>0</v>
      </c>
      <c r="I252" s="482"/>
      <c r="J252" s="268"/>
      <c r="K252" s="268"/>
      <c r="L252" s="448"/>
      <c r="M252" s="448"/>
    </row>
    <row r="253" spans="1:13" ht="21.75" customHeight="1" x14ac:dyDescent="0.35">
      <c r="B253" s="54" t="s">
        <v>31</v>
      </c>
      <c r="C253" s="189">
        <f>'Wniosek o dotację'!C499:G499</f>
        <v>0</v>
      </c>
      <c r="D253" s="190"/>
      <c r="E253" s="190"/>
      <c r="F253" s="190"/>
      <c r="G253" s="191"/>
      <c r="H253" s="482">
        <f>'Wniosek o dotację'!H499:I499</f>
        <v>0</v>
      </c>
      <c r="I253" s="482"/>
      <c r="J253" s="268"/>
      <c r="K253" s="268"/>
      <c r="L253" s="448"/>
      <c r="M253" s="448"/>
    </row>
    <row r="254" spans="1:13" ht="24.75" customHeight="1" x14ac:dyDescent="0.25">
      <c r="B254" s="157" t="s">
        <v>70</v>
      </c>
      <c r="C254" s="484"/>
      <c r="D254" s="485"/>
      <c r="E254" s="485"/>
      <c r="F254" s="485"/>
      <c r="G254" s="486"/>
      <c r="H254" s="483"/>
      <c r="I254" s="483"/>
      <c r="J254" s="452"/>
      <c r="K254" s="452"/>
      <c r="L254" s="453"/>
      <c r="M254" s="453"/>
    </row>
    <row r="255" spans="1:13" ht="15.75" thickBot="1" x14ac:dyDescent="0.3"/>
    <row r="256" spans="1:13" x14ac:dyDescent="0.25">
      <c r="C256" s="300" t="s">
        <v>54</v>
      </c>
      <c r="D256" s="301"/>
      <c r="E256" s="301"/>
      <c r="F256" s="302"/>
    </row>
    <row r="257" spans="1:15" ht="15.75" thickBot="1" x14ac:dyDescent="0.3">
      <c r="C257" s="303"/>
      <c r="D257" s="304"/>
      <c r="E257" s="304"/>
      <c r="F257" s="305"/>
    </row>
    <row r="258" spans="1:15" x14ac:dyDescent="0.25">
      <c r="G258" s="11" t="s">
        <v>56</v>
      </c>
    </row>
    <row r="260" spans="1:15" ht="18.75" x14ac:dyDescent="0.3">
      <c r="B260" s="203" t="s">
        <v>182</v>
      </c>
      <c r="C260" s="204"/>
    </row>
    <row r="261" spans="1:15" ht="31.5" customHeight="1" x14ac:dyDescent="0.35">
      <c r="B261" s="205" t="s">
        <v>257</v>
      </c>
      <c r="C261" s="205"/>
      <c r="D261" s="205"/>
      <c r="E261" s="205"/>
      <c r="F261" s="205"/>
      <c r="G261" s="205"/>
    </row>
    <row r="262" spans="1:15" ht="49.5" customHeight="1" x14ac:dyDescent="0.25">
      <c r="B262" s="45" t="s">
        <v>13</v>
      </c>
      <c r="C262" s="454" t="s">
        <v>53</v>
      </c>
      <c r="D262" s="454"/>
      <c r="E262" s="454"/>
      <c r="F262" s="454"/>
      <c r="G262" s="454"/>
      <c r="H262" s="151" t="s">
        <v>210</v>
      </c>
      <c r="I262" s="158" t="s">
        <v>209</v>
      </c>
      <c r="J262" s="449" t="s">
        <v>212</v>
      </c>
      <c r="K262" s="449"/>
      <c r="L262" s="443" t="s">
        <v>288</v>
      </c>
      <c r="M262" s="444"/>
      <c r="N262" s="449" t="s">
        <v>213</v>
      </c>
      <c r="O262" s="449"/>
    </row>
    <row r="263" spans="1:15" ht="21" x14ac:dyDescent="0.35">
      <c r="B263" s="54" t="s">
        <v>5</v>
      </c>
      <c r="C263" s="189">
        <f>'Wniosek o dotację'!C509:G509</f>
        <v>0</v>
      </c>
      <c r="D263" s="190"/>
      <c r="E263" s="190"/>
      <c r="F263" s="190"/>
      <c r="G263" s="191"/>
      <c r="H263" s="67"/>
      <c r="I263" s="159"/>
      <c r="J263" s="268"/>
      <c r="K263" s="268"/>
      <c r="L263" s="438"/>
      <c r="M263" s="439"/>
      <c r="N263" s="448"/>
      <c r="O263" s="448"/>
    </row>
    <row r="264" spans="1:15" ht="21" x14ac:dyDescent="0.35">
      <c r="B264" s="54" t="s">
        <v>6</v>
      </c>
      <c r="C264" s="189">
        <f>'Wniosek o dotację'!C510:G510</f>
        <v>0</v>
      </c>
      <c r="D264" s="190"/>
      <c r="E264" s="190"/>
      <c r="F264" s="190"/>
      <c r="G264" s="191"/>
      <c r="H264" s="67"/>
      <c r="I264" s="159"/>
      <c r="J264" s="268"/>
      <c r="K264" s="268"/>
      <c r="L264" s="438"/>
      <c r="M264" s="439"/>
      <c r="N264" s="448"/>
      <c r="O264" s="448"/>
    </row>
    <row r="265" spans="1:15" ht="21" x14ac:dyDescent="0.35">
      <c r="B265" s="54" t="s">
        <v>9</v>
      </c>
      <c r="C265" s="189">
        <f>'Wniosek o dotację'!C511:G511</f>
        <v>0</v>
      </c>
      <c r="D265" s="190"/>
      <c r="E265" s="190"/>
      <c r="F265" s="190"/>
      <c r="G265" s="191"/>
      <c r="H265" s="67"/>
      <c r="I265" s="159"/>
      <c r="J265" s="268"/>
      <c r="K265" s="268"/>
      <c r="L265" s="438"/>
      <c r="M265" s="439"/>
      <c r="N265" s="448"/>
      <c r="O265" s="448"/>
    </row>
    <row r="266" spans="1:15" ht="21" x14ac:dyDescent="0.35">
      <c r="B266" s="54" t="s">
        <v>10</v>
      </c>
      <c r="C266" s="189">
        <f>'Wniosek o dotację'!C512:G512</f>
        <v>0</v>
      </c>
      <c r="D266" s="190"/>
      <c r="E266" s="190"/>
      <c r="F266" s="190"/>
      <c r="G266" s="191"/>
      <c r="H266" s="67"/>
      <c r="I266" s="159"/>
      <c r="J266" s="268"/>
      <c r="K266" s="268"/>
      <c r="L266" s="438"/>
      <c r="M266" s="439"/>
      <c r="N266" s="448"/>
      <c r="O266" s="448"/>
    </row>
    <row r="267" spans="1:15" ht="21.75" thickBot="1" x14ac:dyDescent="0.4">
      <c r="A267" s="40"/>
      <c r="B267" s="68" t="s">
        <v>11</v>
      </c>
      <c r="C267" s="189">
        <f>'Wniosek o dotację'!C513:G513</f>
        <v>0</v>
      </c>
      <c r="D267" s="190"/>
      <c r="E267" s="190"/>
      <c r="F267" s="190"/>
      <c r="G267" s="191"/>
      <c r="H267" s="67"/>
      <c r="I267" s="159"/>
      <c r="J267" s="268"/>
      <c r="K267" s="268"/>
      <c r="L267" s="438"/>
      <c r="M267" s="439"/>
      <c r="N267" s="448"/>
      <c r="O267" s="448"/>
    </row>
    <row r="268" spans="1:15" ht="21.75" thickTop="1" x14ac:dyDescent="0.35">
      <c r="B268" s="69" t="s">
        <v>23</v>
      </c>
      <c r="C268" s="189">
        <f>'Wniosek o dotację'!C514:G514</f>
        <v>0</v>
      </c>
      <c r="D268" s="190"/>
      <c r="E268" s="190"/>
      <c r="F268" s="190"/>
      <c r="G268" s="191"/>
      <c r="H268" s="67"/>
      <c r="I268" s="159"/>
      <c r="J268" s="268"/>
      <c r="K268" s="268"/>
      <c r="L268" s="438"/>
      <c r="M268" s="439"/>
      <c r="N268" s="448"/>
      <c r="O268" s="448"/>
    </row>
    <row r="269" spans="1:15" ht="21" x14ac:dyDescent="0.35">
      <c r="B269" s="54" t="s">
        <v>25</v>
      </c>
      <c r="C269" s="189">
        <f>'Wniosek o dotację'!C515:G515</f>
        <v>0</v>
      </c>
      <c r="D269" s="190"/>
      <c r="E269" s="190"/>
      <c r="F269" s="190"/>
      <c r="G269" s="191"/>
      <c r="H269" s="67"/>
      <c r="I269" s="159"/>
      <c r="J269" s="268"/>
      <c r="K269" s="268"/>
      <c r="L269" s="438"/>
      <c r="M269" s="439"/>
      <c r="N269" s="448"/>
      <c r="O269" s="448"/>
    </row>
    <row r="270" spans="1:15" ht="21" x14ac:dyDescent="0.35">
      <c r="B270" s="54" t="s">
        <v>29</v>
      </c>
      <c r="C270" s="189">
        <f>'Wniosek o dotację'!C516:G516</f>
        <v>0</v>
      </c>
      <c r="D270" s="190"/>
      <c r="E270" s="190"/>
      <c r="F270" s="190"/>
      <c r="G270" s="191"/>
      <c r="H270" s="67"/>
      <c r="I270" s="159"/>
      <c r="J270" s="268"/>
      <c r="K270" s="268"/>
      <c r="L270" s="438"/>
      <c r="M270" s="439"/>
      <c r="N270" s="448"/>
      <c r="O270" s="448"/>
    </row>
    <row r="271" spans="1:15" ht="21" x14ac:dyDescent="0.35">
      <c r="B271" s="54" t="s">
        <v>30</v>
      </c>
      <c r="C271" s="189">
        <f>'Wniosek o dotację'!C517:G517</f>
        <v>0</v>
      </c>
      <c r="D271" s="190"/>
      <c r="E271" s="190"/>
      <c r="F271" s="190"/>
      <c r="G271" s="191"/>
      <c r="H271" s="67"/>
      <c r="I271" s="159"/>
      <c r="J271" s="268"/>
      <c r="K271" s="268"/>
      <c r="L271" s="438"/>
      <c r="M271" s="439"/>
      <c r="N271" s="448"/>
      <c r="O271" s="448"/>
    </row>
    <row r="272" spans="1:15" ht="21" x14ac:dyDescent="0.35">
      <c r="B272" s="54" t="s">
        <v>31</v>
      </c>
      <c r="C272" s="189">
        <f>'Wniosek o dotację'!C518:G518</f>
        <v>0</v>
      </c>
      <c r="D272" s="190"/>
      <c r="E272" s="190"/>
      <c r="F272" s="190"/>
      <c r="G272" s="191"/>
      <c r="H272" s="67"/>
      <c r="I272" s="159"/>
      <c r="J272" s="268"/>
      <c r="K272" s="268"/>
      <c r="L272" s="438"/>
      <c r="M272" s="439"/>
      <c r="N272" s="448"/>
      <c r="O272" s="448"/>
    </row>
    <row r="273" spans="1:15" ht="21" x14ac:dyDescent="0.25">
      <c r="M273" s="81"/>
      <c r="N273" s="487"/>
      <c r="O273" s="487"/>
    </row>
    <row r="275" spans="1:15" ht="18.75" x14ac:dyDescent="0.3">
      <c r="B275" s="203" t="s">
        <v>183</v>
      </c>
      <c r="C275" s="204"/>
    </row>
    <row r="276" spans="1:15" ht="21" x14ac:dyDescent="0.35">
      <c r="B276" s="205" t="s">
        <v>263</v>
      </c>
      <c r="C276" s="205"/>
      <c r="D276" s="205"/>
      <c r="E276" s="205"/>
      <c r="F276" s="205"/>
      <c r="G276" s="205"/>
    </row>
    <row r="277" spans="1:15" ht="52.5" customHeight="1" x14ac:dyDescent="0.25">
      <c r="B277" s="45" t="s">
        <v>13</v>
      </c>
      <c r="C277" s="454" t="s">
        <v>53</v>
      </c>
      <c r="D277" s="454"/>
      <c r="E277" s="454"/>
      <c r="F277" s="454"/>
      <c r="G277" s="454"/>
      <c r="H277" s="151" t="s">
        <v>210</v>
      </c>
      <c r="I277" s="158" t="s">
        <v>209</v>
      </c>
      <c r="J277" s="449" t="s">
        <v>212</v>
      </c>
      <c r="K277" s="449"/>
      <c r="L277" s="443" t="s">
        <v>288</v>
      </c>
      <c r="M277" s="444"/>
      <c r="N277" s="449" t="s">
        <v>213</v>
      </c>
      <c r="O277" s="449"/>
    </row>
    <row r="278" spans="1:15" ht="21" x14ac:dyDescent="0.35">
      <c r="B278" s="54" t="s">
        <v>5</v>
      </c>
      <c r="C278" s="189">
        <f>'Wniosek o dotację'!C524:G524</f>
        <v>0</v>
      </c>
      <c r="D278" s="190"/>
      <c r="E278" s="190"/>
      <c r="F278" s="190"/>
      <c r="G278" s="191"/>
      <c r="H278" s="67"/>
      <c r="I278" s="159"/>
      <c r="J278" s="268"/>
      <c r="K278" s="268"/>
      <c r="L278" s="438"/>
      <c r="M278" s="439"/>
      <c r="N278" s="448"/>
      <c r="O278" s="448"/>
    </row>
    <row r="279" spans="1:15" ht="21" x14ac:dyDescent="0.35">
      <c r="B279" s="54" t="s">
        <v>6</v>
      </c>
      <c r="C279" s="189">
        <f>'Wniosek o dotację'!C525:G525</f>
        <v>0</v>
      </c>
      <c r="D279" s="190"/>
      <c r="E279" s="190"/>
      <c r="F279" s="190"/>
      <c r="G279" s="191"/>
      <c r="H279" s="67"/>
      <c r="I279" s="159"/>
      <c r="J279" s="268"/>
      <c r="K279" s="268"/>
      <c r="L279" s="438"/>
      <c r="M279" s="439"/>
      <c r="N279" s="448"/>
      <c r="O279" s="448"/>
    </row>
    <row r="280" spans="1:15" ht="21" x14ac:dyDescent="0.35">
      <c r="B280" s="54" t="s">
        <v>9</v>
      </c>
      <c r="C280" s="189">
        <f>'Wniosek o dotację'!C526:G526</f>
        <v>0</v>
      </c>
      <c r="D280" s="190"/>
      <c r="E280" s="190"/>
      <c r="F280" s="190"/>
      <c r="G280" s="191"/>
      <c r="H280" s="67"/>
      <c r="I280" s="159"/>
      <c r="J280" s="268"/>
      <c r="K280" s="268"/>
      <c r="L280" s="438"/>
      <c r="M280" s="439"/>
      <c r="N280" s="448"/>
      <c r="O280" s="448"/>
    </row>
    <row r="281" spans="1:15" ht="21" x14ac:dyDescent="0.35">
      <c r="B281" s="54" t="s">
        <v>10</v>
      </c>
      <c r="C281" s="189">
        <f>'Wniosek o dotację'!C527:G527</f>
        <v>0</v>
      </c>
      <c r="D281" s="190"/>
      <c r="E281" s="190"/>
      <c r="F281" s="190"/>
      <c r="G281" s="191"/>
      <c r="H281" s="67"/>
      <c r="I281" s="159"/>
      <c r="J281" s="268"/>
      <c r="K281" s="268"/>
      <c r="L281" s="438"/>
      <c r="M281" s="439"/>
      <c r="N281" s="448"/>
      <c r="O281" s="448"/>
    </row>
    <row r="282" spans="1:15" ht="21.75" thickBot="1" x14ac:dyDescent="0.4">
      <c r="A282" s="40"/>
      <c r="B282" s="68" t="s">
        <v>11</v>
      </c>
      <c r="C282" s="189">
        <f>'Wniosek o dotację'!C528:G528</f>
        <v>0</v>
      </c>
      <c r="D282" s="190"/>
      <c r="E282" s="190"/>
      <c r="F282" s="190"/>
      <c r="G282" s="191"/>
      <c r="H282" s="67"/>
      <c r="I282" s="159"/>
      <c r="J282" s="268"/>
      <c r="K282" s="268"/>
      <c r="L282" s="438"/>
      <c r="M282" s="439"/>
      <c r="N282" s="448"/>
      <c r="O282" s="448"/>
    </row>
    <row r="283" spans="1:15" ht="21.75" thickTop="1" x14ac:dyDescent="0.35">
      <c r="B283" s="69" t="s">
        <v>23</v>
      </c>
      <c r="C283" s="189">
        <f>'Wniosek o dotację'!C529:G529</f>
        <v>0</v>
      </c>
      <c r="D283" s="190"/>
      <c r="E283" s="190"/>
      <c r="F283" s="190"/>
      <c r="G283" s="191"/>
      <c r="H283" s="67"/>
      <c r="I283" s="159"/>
      <c r="J283" s="268"/>
      <c r="K283" s="268"/>
      <c r="L283" s="438"/>
      <c r="M283" s="439"/>
      <c r="N283" s="448"/>
      <c r="O283" s="448"/>
    </row>
    <row r="284" spans="1:15" ht="21" x14ac:dyDescent="0.35">
      <c r="B284" s="54" t="s">
        <v>25</v>
      </c>
      <c r="C284" s="189">
        <f>'Wniosek o dotację'!C530:G530</f>
        <v>0</v>
      </c>
      <c r="D284" s="190"/>
      <c r="E284" s="190"/>
      <c r="F284" s="190"/>
      <c r="G284" s="191"/>
      <c r="H284" s="67"/>
      <c r="I284" s="159"/>
      <c r="J284" s="268"/>
      <c r="K284" s="268"/>
      <c r="L284" s="438"/>
      <c r="M284" s="439"/>
      <c r="N284" s="448"/>
      <c r="O284" s="448"/>
    </row>
    <row r="285" spans="1:15" ht="21" x14ac:dyDescent="0.35">
      <c r="B285" s="54" t="s">
        <v>29</v>
      </c>
      <c r="C285" s="189">
        <f>'Wniosek o dotację'!C531:G531</f>
        <v>0</v>
      </c>
      <c r="D285" s="190"/>
      <c r="E285" s="190"/>
      <c r="F285" s="190"/>
      <c r="G285" s="191"/>
      <c r="H285" s="67"/>
      <c r="I285" s="159"/>
      <c r="J285" s="268"/>
      <c r="K285" s="268"/>
      <c r="L285" s="438"/>
      <c r="M285" s="439"/>
      <c r="N285" s="448"/>
      <c r="O285" s="448"/>
    </row>
    <row r="286" spans="1:15" ht="21" x14ac:dyDescent="0.35">
      <c r="B286" s="54" t="s">
        <v>30</v>
      </c>
      <c r="C286" s="189">
        <f>'Wniosek o dotację'!C532:G532</f>
        <v>0</v>
      </c>
      <c r="D286" s="190"/>
      <c r="E286" s="190"/>
      <c r="F286" s="190"/>
      <c r="G286" s="191"/>
      <c r="H286" s="67"/>
      <c r="I286" s="159"/>
      <c r="J286" s="268"/>
      <c r="K286" s="268"/>
      <c r="L286" s="438"/>
      <c r="M286" s="439"/>
      <c r="N286" s="448"/>
      <c r="O286" s="448"/>
    </row>
    <row r="287" spans="1:15" ht="21" x14ac:dyDescent="0.35">
      <c r="B287" s="54" t="s">
        <v>31</v>
      </c>
      <c r="C287" s="189">
        <f>'Wniosek o dotację'!C533:G533</f>
        <v>0</v>
      </c>
      <c r="D287" s="190"/>
      <c r="E287" s="190"/>
      <c r="F287" s="190"/>
      <c r="G287" s="191"/>
      <c r="H287" s="67"/>
      <c r="I287" s="159"/>
      <c r="J287" s="268"/>
      <c r="K287" s="268"/>
      <c r="L287" s="438"/>
      <c r="M287" s="439"/>
      <c r="N287" s="448"/>
      <c r="O287" s="448"/>
    </row>
    <row r="288" spans="1:15" ht="21" x14ac:dyDescent="0.25">
      <c r="M288" s="81"/>
      <c r="N288" s="487"/>
      <c r="O288" s="487"/>
    </row>
    <row r="290" spans="1:15" ht="18.75" x14ac:dyDescent="0.3">
      <c r="B290" s="203" t="s">
        <v>184</v>
      </c>
      <c r="C290" s="204"/>
    </row>
    <row r="291" spans="1:15" ht="21" x14ac:dyDescent="0.35">
      <c r="B291" s="488" t="s">
        <v>268</v>
      </c>
      <c r="C291" s="489"/>
      <c r="D291" s="489"/>
      <c r="E291" s="489"/>
      <c r="F291" s="489"/>
      <c r="G291" s="490"/>
    </row>
    <row r="292" spans="1:15" ht="54" customHeight="1" x14ac:dyDescent="0.25">
      <c r="B292" s="45" t="s">
        <v>13</v>
      </c>
      <c r="C292" s="454" t="s">
        <v>53</v>
      </c>
      <c r="D292" s="454"/>
      <c r="E292" s="454"/>
      <c r="F292" s="454"/>
      <c r="G292" s="454"/>
      <c r="H292" s="151" t="s">
        <v>210</v>
      </c>
      <c r="I292" s="158" t="s">
        <v>209</v>
      </c>
      <c r="J292" s="449" t="s">
        <v>212</v>
      </c>
      <c r="K292" s="449"/>
      <c r="L292" s="443" t="s">
        <v>288</v>
      </c>
      <c r="M292" s="444"/>
      <c r="N292" s="449" t="s">
        <v>213</v>
      </c>
      <c r="O292" s="449"/>
    </row>
    <row r="293" spans="1:15" ht="21" x14ac:dyDescent="0.35">
      <c r="B293" s="54" t="s">
        <v>5</v>
      </c>
      <c r="C293" s="189">
        <f>'Wniosek o dotację'!C539:G539</f>
        <v>0</v>
      </c>
      <c r="D293" s="190"/>
      <c r="E293" s="190"/>
      <c r="F293" s="190"/>
      <c r="G293" s="191"/>
      <c r="H293" s="67"/>
      <c r="I293" s="159"/>
      <c r="J293" s="268"/>
      <c r="K293" s="268"/>
      <c r="L293" s="438"/>
      <c r="M293" s="439"/>
      <c r="N293" s="448"/>
      <c r="O293" s="448"/>
    </row>
    <row r="294" spans="1:15" ht="21" x14ac:dyDescent="0.35">
      <c r="B294" s="54" t="s">
        <v>6</v>
      </c>
      <c r="C294" s="189">
        <f>'Wniosek o dotację'!C540:G540</f>
        <v>0</v>
      </c>
      <c r="D294" s="190"/>
      <c r="E294" s="190"/>
      <c r="F294" s="190"/>
      <c r="G294" s="191"/>
      <c r="H294" s="67"/>
      <c r="I294" s="159"/>
      <c r="J294" s="268"/>
      <c r="K294" s="268"/>
      <c r="L294" s="438"/>
      <c r="M294" s="439"/>
      <c r="N294" s="448"/>
      <c r="O294" s="448"/>
    </row>
    <row r="295" spans="1:15" ht="21" x14ac:dyDescent="0.35">
      <c r="B295" s="54" t="s">
        <v>9</v>
      </c>
      <c r="C295" s="189">
        <f>'Wniosek o dotację'!C541:G541</f>
        <v>0</v>
      </c>
      <c r="D295" s="190"/>
      <c r="E295" s="190"/>
      <c r="F295" s="190"/>
      <c r="G295" s="191"/>
      <c r="H295" s="67"/>
      <c r="I295" s="159"/>
      <c r="J295" s="268"/>
      <c r="K295" s="268"/>
      <c r="L295" s="438"/>
      <c r="M295" s="439"/>
      <c r="N295" s="448"/>
      <c r="O295" s="448"/>
    </row>
    <row r="296" spans="1:15" ht="21" x14ac:dyDescent="0.35">
      <c r="B296" s="54" t="s">
        <v>10</v>
      </c>
      <c r="C296" s="189">
        <f>'Wniosek o dotację'!C542:G542</f>
        <v>0</v>
      </c>
      <c r="D296" s="190"/>
      <c r="E296" s="190"/>
      <c r="F296" s="190"/>
      <c r="G296" s="191"/>
      <c r="H296" s="67"/>
      <c r="I296" s="159"/>
      <c r="J296" s="268"/>
      <c r="K296" s="268"/>
      <c r="L296" s="438"/>
      <c r="M296" s="439"/>
      <c r="N296" s="448"/>
      <c r="O296" s="448"/>
    </row>
    <row r="297" spans="1:15" ht="21.75" thickBot="1" x14ac:dyDescent="0.4">
      <c r="A297" s="40"/>
      <c r="B297" s="68" t="s">
        <v>11</v>
      </c>
      <c r="C297" s="189">
        <f>'Wniosek o dotację'!C543:G543</f>
        <v>0</v>
      </c>
      <c r="D297" s="190"/>
      <c r="E297" s="190"/>
      <c r="F297" s="190"/>
      <c r="G297" s="191"/>
      <c r="H297" s="67"/>
      <c r="I297" s="159"/>
      <c r="J297" s="268"/>
      <c r="K297" s="268"/>
      <c r="L297" s="438"/>
      <c r="M297" s="439"/>
      <c r="N297" s="448"/>
      <c r="O297" s="448"/>
    </row>
    <row r="298" spans="1:15" ht="21.75" thickTop="1" x14ac:dyDescent="0.35">
      <c r="B298" s="69" t="s">
        <v>23</v>
      </c>
      <c r="C298" s="189">
        <f>'Wniosek o dotację'!C544:G544</f>
        <v>0</v>
      </c>
      <c r="D298" s="190"/>
      <c r="E298" s="190"/>
      <c r="F298" s="190"/>
      <c r="G298" s="191"/>
      <c r="H298" s="67"/>
      <c r="I298" s="159"/>
      <c r="J298" s="268"/>
      <c r="K298" s="268"/>
      <c r="L298" s="438"/>
      <c r="M298" s="439"/>
      <c r="N298" s="448"/>
      <c r="O298" s="448"/>
    </row>
    <row r="299" spans="1:15" ht="21" x14ac:dyDescent="0.35">
      <c r="B299" s="54" t="s">
        <v>25</v>
      </c>
      <c r="C299" s="189">
        <f>'Wniosek o dotację'!C545:G545</f>
        <v>0</v>
      </c>
      <c r="D299" s="190"/>
      <c r="E299" s="190"/>
      <c r="F299" s="190"/>
      <c r="G299" s="191"/>
      <c r="H299" s="67"/>
      <c r="I299" s="159"/>
      <c r="J299" s="268"/>
      <c r="K299" s="268"/>
      <c r="L299" s="438"/>
      <c r="M299" s="439"/>
      <c r="N299" s="448"/>
      <c r="O299" s="448"/>
    </row>
    <row r="300" spans="1:15" ht="21" x14ac:dyDescent="0.35">
      <c r="B300" s="54" t="s">
        <v>29</v>
      </c>
      <c r="C300" s="189">
        <f>'Wniosek o dotację'!C546:G546</f>
        <v>0</v>
      </c>
      <c r="D300" s="190"/>
      <c r="E300" s="190"/>
      <c r="F300" s="190"/>
      <c r="G300" s="191"/>
      <c r="H300" s="67"/>
      <c r="I300" s="159"/>
      <c r="J300" s="268"/>
      <c r="K300" s="268"/>
      <c r="L300" s="438"/>
      <c r="M300" s="439"/>
      <c r="N300" s="448"/>
      <c r="O300" s="448"/>
    </row>
    <row r="301" spans="1:15" ht="21" x14ac:dyDescent="0.35">
      <c r="B301" s="54" t="s">
        <v>30</v>
      </c>
      <c r="C301" s="189">
        <f>'Wniosek o dotację'!C547:G547</f>
        <v>0</v>
      </c>
      <c r="D301" s="190"/>
      <c r="E301" s="190"/>
      <c r="F301" s="190"/>
      <c r="G301" s="191"/>
      <c r="H301" s="67"/>
      <c r="I301" s="159"/>
      <c r="J301" s="268"/>
      <c r="K301" s="268"/>
      <c r="L301" s="438"/>
      <c r="M301" s="439"/>
      <c r="N301" s="448"/>
      <c r="O301" s="448"/>
    </row>
    <row r="302" spans="1:15" ht="21" x14ac:dyDescent="0.35">
      <c r="B302" s="54" t="s">
        <v>31</v>
      </c>
      <c r="C302" s="189">
        <f>'Wniosek o dotację'!C548:G548</f>
        <v>0</v>
      </c>
      <c r="D302" s="190"/>
      <c r="E302" s="190"/>
      <c r="F302" s="190"/>
      <c r="G302" s="191"/>
      <c r="H302" s="67"/>
      <c r="I302" s="159"/>
      <c r="J302" s="268"/>
      <c r="K302" s="268"/>
      <c r="L302" s="438"/>
      <c r="M302" s="439"/>
      <c r="N302" s="448"/>
      <c r="O302" s="448"/>
    </row>
    <row r="303" spans="1:15" ht="21" x14ac:dyDescent="0.25">
      <c r="M303" s="81"/>
      <c r="N303" s="487"/>
      <c r="O303" s="487"/>
    </row>
    <row r="305" spans="1:15" ht="18.75" x14ac:dyDescent="0.3">
      <c r="B305" s="203" t="s">
        <v>185</v>
      </c>
      <c r="C305" s="204"/>
    </row>
    <row r="306" spans="1:15" ht="21" x14ac:dyDescent="0.35">
      <c r="B306" s="205" t="s">
        <v>273</v>
      </c>
      <c r="C306" s="205"/>
      <c r="D306" s="205"/>
      <c r="E306" s="205"/>
      <c r="F306" s="205"/>
      <c r="G306" s="205"/>
    </row>
    <row r="307" spans="1:15" ht="54" customHeight="1" x14ac:dyDescent="0.25">
      <c r="B307" s="45" t="s">
        <v>13</v>
      </c>
      <c r="C307" s="454" t="s">
        <v>53</v>
      </c>
      <c r="D307" s="454"/>
      <c r="E307" s="454"/>
      <c r="F307" s="454"/>
      <c r="G307" s="454"/>
      <c r="H307" s="151" t="s">
        <v>210</v>
      </c>
      <c r="I307" s="158" t="s">
        <v>209</v>
      </c>
      <c r="J307" s="449" t="s">
        <v>212</v>
      </c>
      <c r="K307" s="449"/>
      <c r="L307" s="443" t="s">
        <v>288</v>
      </c>
      <c r="M307" s="444"/>
      <c r="N307" s="449" t="s">
        <v>213</v>
      </c>
      <c r="O307" s="449"/>
    </row>
    <row r="308" spans="1:15" ht="21" x14ac:dyDescent="0.35">
      <c r="B308" s="54" t="s">
        <v>5</v>
      </c>
      <c r="C308" s="189">
        <f>'Wniosek o dotację'!C554:G554</f>
        <v>0</v>
      </c>
      <c r="D308" s="190"/>
      <c r="E308" s="190"/>
      <c r="F308" s="190"/>
      <c r="G308" s="191"/>
      <c r="H308" s="67"/>
      <c r="I308" s="159"/>
      <c r="J308" s="268"/>
      <c r="K308" s="268"/>
      <c r="L308" s="438"/>
      <c r="M308" s="439"/>
      <c r="N308" s="448"/>
      <c r="O308" s="448"/>
    </row>
    <row r="309" spans="1:15" ht="21" x14ac:dyDescent="0.35">
      <c r="B309" s="54" t="s">
        <v>6</v>
      </c>
      <c r="C309" s="189">
        <f>'Wniosek o dotację'!C555:G555</f>
        <v>0</v>
      </c>
      <c r="D309" s="190"/>
      <c r="E309" s="190"/>
      <c r="F309" s="190"/>
      <c r="G309" s="191"/>
      <c r="H309" s="67"/>
      <c r="I309" s="159"/>
      <c r="J309" s="268"/>
      <c r="K309" s="268"/>
      <c r="L309" s="438"/>
      <c r="M309" s="439"/>
      <c r="N309" s="448"/>
      <c r="O309" s="448"/>
    </row>
    <row r="310" spans="1:15" ht="21" x14ac:dyDescent="0.35">
      <c r="B310" s="54" t="s">
        <v>9</v>
      </c>
      <c r="C310" s="189">
        <f>'Wniosek o dotację'!C556:G556</f>
        <v>0</v>
      </c>
      <c r="D310" s="190"/>
      <c r="E310" s="190"/>
      <c r="F310" s="190"/>
      <c r="G310" s="191"/>
      <c r="H310" s="67"/>
      <c r="I310" s="159"/>
      <c r="J310" s="268"/>
      <c r="K310" s="268"/>
      <c r="L310" s="438"/>
      <c r="M310" s="439"/>
      <c r="N310" s="448"/>
      <c r="O310" s="448"/>
    </row>
    <row r="311" spans="1:15" ht="21" x14ac:dyDescent="0.35">
      <c r="B311" s="54" t="s">
        <v>10</v>
      </c>
      <c r="C311" s="189">
        <f>'Wniosek o dotację'!C557:G557</f>
        <v>0</v>
      </c>
      <c r="D311" s="190"/>
      <c r="E311" s="190"/>
      <c r="F311" s="190"/>
      <c r="G311" s="191"/>
      <c r="H311" s="67"/>
      <c r="I311" s="159"/>
      <c r="J311" s="268"/>
      <c r="K311" s="268"/>
      <c r="L311" s="438"/>
      <c r="M311" s="439"/>
      <c r="N311" s="448"/>
      <c r="O311" s="448"/>
    </row>
    <row r="312" spans="1:15" ht="21.75" thickBot="1" x14ac:dyDescent="0.4">
      <c r="A312" s="40"/>
      <c r="B312" s="68" t="s">
        <v>11</v>
      </c>
      <c r="C312" s="189">
        <f>'Wniosek o dotację'!C558:G558</f>
        <v>0</v>
      </c>
      <c r="D312" s="190"/>
      <c r="E312" s="190"/>
      <c r="F312" s="190"/>
      <c r="G312" s="191"/>
      <c r="H312" s="67"/>
      <c r="I312" s="159"/>
      <c r="J312" s="268"/>
      <c r="K312" s="268"/>
      <c r="L312" s="438"/>
      <c r="M312" s="439"/>
      <c r="N312" s="448"/>
      <c r="O312" s="448"/>
    </row>
    <row r="313" spans="1:15" ht="21.75" thickTop="1" x14ac:dyDescent="0.35">
      <c r="B313" s="69" t="s">
        <v>23</v>
      </c>
      <c r="C313" s="189">
        <f>'Wniosek o dotację'!C559:G559</f>
        <v>0</v>
      </c>
      <c r="D313" s="190"/>
      <c r="E313" s="190"/>
      <c r="F313" s="190"/>
      <c r="G313" s="191"/>
      <c r="H313" s="67"/>
      <c r="I313" s="159"/>
      <c r="J313" s="268"/>
      <c r="K313" s="268"/>
      <c r="L313" s="438"/>
      <c r="M313" s="439"/>
      <c r="N313" s="448"/>
      <c r="O313" s="448"/>
    </row>
    <row r="314" spans="1:15" ht="21" x14ac:dyDescent="0.35">
      <c r="B314" s="54" t="s">
        <v>25</v>
      </c>
      <c r="C314" s="189">
        <f>'Wniosek o dotację'!C560:G560</f>
        <v>0</v>
      </c>
      <c r="D314" s="190"/>
      <c r="E314" s="190"/>
      <c r="F314" s="190"/>
      <c r="G314" s="191"/>
      <c r="H314" s="67"/>
      <c r="I314" s="159"/>
      <c r="J314" s="268"/>
      <c r="K314" s="268"/>
      <c r="L314" s="438"/>
      <c r="M314" s="439"/>
      <c r="N314" s="448"/>
      <c r="O314" s="448"/>
    </row>
    <row r="315" spans="1:15" ht="21" x14ac:dyDescent="0.35">
      <c r="B315" s="54" t="s">
        <v>29</v>
      </c>
      <c r="C315" s="189">
        <f>'Wniosek o dotację'!C561:G561</f>
        <v>0</v>
      </c>
      <c r="D315" s="190"/>
      <c r="E315" s="190"/>
      <c r="F315" s="190"/>
      <c r="G315" s="191"/>
      <c r="H315" s="67"/>
      <c r="I315" s="159"/>
      <c r="J315" s="268"/>
      <c r="K315" s="268"/>
      <c r="L315" s="438"/>
      <c r="M315" s="439"/>
      <c r="N315" s="448"/>
      <c r="O315" s="448"/>
    </row>
    <row r="316" spans="1:15" ht="21" x14ac:dyDescent="0.35">
      <c r="B316" s="54" t="s">
        <v>30</v>
      </c>
      <c r="C316" s="189">
        <f>'Wniosek o dotację'!C562:G562</f>
        <v>0</v>
      </c>
      <c r="D316" s="190"/>
      <c r="E316" s="190"/>
      <c r="F316" s="190"/>
      <c r="G316" s="191"/>
      <c r="H316" s="67"/>
      <c r="I316" s="159"/>
      <c r="J316" s="268"/>
      <c r="K316" s="268"/>
      <c r="L316" s="438"/>
      <c r="M316" s="439"/>
      <c r="N316" s="448"/>
      <c r="O316" s="448"/>
    </row>
    <row r="317" spans="1:15" ht="21" x14ac:dyDescent="0.35">
      <c r="B317" s="54" t="s">
        <v>31</v>
      </c>
      <c r="C317" s="189">
        <f>'Wniosek o dotację'!C563:G563</f>
        <v>0</v>
      </c>
      <c r="D317" s="190"/>
      <c r="E317" s="190"/>
      <c r="F317" s="190"/>
      <c r="G317" s="191"/>
      <c r="H317" s="67"/>
      <c r="I317" s="159"/>
      <c r="J317" s="268"/>
      <c r="K317" s="268"/>
      <c r="L317" s="438"/>
      <c r="M317" s="439"/>
      <c r="N317" s="448"/>
      <c r="O317" s="448"/>
    </row>
    <row r="318" spans="1:15" ht="21" x14ac:dyDescent="0.25">
      <c r="M318" s="81"/>
      <c r="N318" s="487"/>
      <c r="O318" s="487"/>
    </row>
    <row r="320" spans="1:15" ht="18.75" x14ac:dyDescent="0.3">
      <c r="B320" s="203" t="s">
        <v>186</v>
      </c>
      <c r="C320" s="204"/>
    </row>
    <row r="321" spans="1:15" ht="21" x14ac:dyDescent="0.35">
      <c r="B321" s="488" t="s">
        <v>274</v>
      </c>
      <c r="C321" s="489"/>
      <c r="D321" s="489"/>
      <c r="E321" s="489"/>
      <c r="F321" s="489"/>
      <c r="G321" s="490"/>
    </row>
    <row r="322" spans="1:15" ht="52.5" customHeight="1" x14ac:dyDescent="0.25">
      <c r="B322" s="45" t="s">
        <v>13</v>
      </c>
      <c r="C322" s="454" t="s">
        <v>53</v>
      </c>
      <c r="D322" s="454"/>
      <c r="E322" s="454"/>
      <c r="F322" s="454"/>
      <c r="G322" s="454"/>
      <c r="H322" s="151" t="s">
        <v>210</v>
      </c>
      <c r="I322" s="158" t="s">
        <v>209</v>
      </c>
      <c r="J322" s="449" t="s">
        <v>212</v>
      </c>
      <c r="K322" s="449"/>
      <c r="L322" s="443" t="s">
        <v>288</v>
      </c>
      <c r="M322" s="444"/>
      <c r="N322" s="449" t="s">
        <v>213</v>
      </c>
      <c r="O322" s="449"/>
    </row>
    <row r="323" spans="1:15" ht="21" x14ac:dyDescent="0.35">
      <c r="B323" s="54" t="s">
        <v>5</v>
      </c>
      <c r="C323" s="189">
        <f>'Wniosek o dotację'!C569:G569</f>
        <v>0</v>
      </c>
      <c r="D323" s="190"/>
      <c r="E323" s="190"/>
      <c r="F323" s="190"/>
      <c r="G323" s="191"/>
      <c r="H323" s="67"/>
      <c r="I323" s="159"/>
      <c r="J323" s="268"/>
      <c r="K323" s="268"/>
      <c r="L323" s="438"/>
      <c r="M323" s="439"/>
      <c r="N323" s="448"/>
      <c r="O323" s="448"/>
    </row>
    <row r="324" spans="1:15" ht="21" x14ac:dyDescent="0.35">
      <c r="B324" s="54" t="s">
        <v>6</v>
      </c>
      <c r="C324" s="189">
        <f>'Wniosek o dotację'!C570:G570</f>
        <v>0</v>
      </c>
      <c r="D324" s="190"/>
      <c r="E324" s="190"/>
      <c r="F324" s="190"/>
      <c r="G324" s="191"/>
      <c r="H324" s="67"/>
      <c r="I324" s="159"/>
      <c r="J324" s="268"/>
      <c r="K324" s="268"/>
      <c r="L324" s="438"/>
      <c r="M324" s="439"/>
      <c r="N324" s="448"/>
      <c r="O324" s="448"/>
    </row>
    <row r="325" spans="1:15" ht="21" x14ac:dyDescent="0.35">
      <c r="B325" s="54" t="s">
        <v>9</v>
      </c>
      <c r="C325" s="189">
        <f>'Wniosek o dotację'!C571:G571</f>
        <v>0</v>
      </c>
      <c r="D325" s="190"/>
      <c r="E325" s="190"/>
      <c r="F325" s="190"/>
      <c r="G325" s="191"/>
      <c r="H325" s="67"/>
      <c r="I325" s="159"/>
      <c r="J325" s="268"/>
      <c r="K325" s="268"/>
      <c r="L325" s="438"/>
      <c r="M325" s="439"/>
      <c r="N325" s="448"/>
      <c r="O325" s="448"/>
    </row>
    <row r="326" spans="1:15" ht="21" x14ac:dyDescent="0.35">
      <c r="B326" s="54" t="s">
        <v>10</v>
      </c>
      <c r="C326" s="189">
        <f>'Wniosek o dotację'!C572:G572</f>
        <v>0</v>
      </c>
      <c r="D326" s="190"/>
      <c r="E326" s="190"/>
      <c r="F326" s="190"/>
      <c r="G326" s="191"/>
      <c r="H326" s="67"/>
      <c r="I326" s="159"/>
      <c r="J326" s="268"/>
      <c r="K326" s="268"/>
      <c r="L326" s="438"/>
      <c r="M326" s="439"/>
      <c r="N326" s="448"/>
      <c r="O326" s="448"/>
    </row>
    <row r="327" spans="1:15" ht="21.75" thickBot="1" x14ac:dyDescent="0.4">
      <c r="A327" s="40"/>
      <c r="B327" s="68" t="s">
        <v>11</v>
      </c>
      <c r="C327" s="189">
        <f>'Wniosek o dotację'!C573:G573</f>
        <v>0</v>
      </c>
      <c r="D327" s="190"/>
      <c r="E327" s="190"/>
      <c r="F327" s="190"/>
      <c r="G327" s="191"/>
      <c r="H327" s="67"/>
      <c r="I327" s="159"/>
      <c r="J327" s="268"/>
      <c r="K327" s="268"/>
      <c r="L327" s="438"/>
      <c r="M327" s="439"/>
      <c r="N327" s="448"/>
      <c r="O327" s="448"/>
    </row>
    <row r="328" spans="1:15" ht="21.75" thickTop="1" x14ac:dyDescent="0.35">
      <c r="B328" s="69" t="s">
        <v>23</v>
      </c>
      <c r="C328" s="189">
        <f>'Wniosek o dotację'!C574:G574</f>
        <v>0</v>
      </c>
      <c r="D328" s="190"/>
      <c r="E328" s="190"/>
      <c r="F328" s="190"/>
      <c r="G328" s="191"/>
      <c r="H328" s="67"/>
      <c r="I328" s="159"/>
      <c r="J328" s="268"/>
      <c r="K328" s="268"/>
      <c r="L328" s="438"/>
      <c r="M328" s="439"/>
      <c r="N328" s="448"/>
      <c r="O328" s="448"/>
    </row>
    <row r="329" spans="1:15" ht="21" x14ac:dyDescent="0.35">
      <c r="B329" s="54" t="s">
        <v>25</v>
      </c>
      <c r="C329" s="189">
        <f>'Wniosek o dotację'!C575:G575</f>
        <v>0</v>
      </c>
      <c r="D329" s="190"/>
      <c r="E329" s="190"/>
      <c r="F329" s="190"/>
      <c r="G329" s="191"/>
      <c r="H329" s="67"/>
      <c r="I329" s="159"/>
      <c r="J329" s="268"/>
      <c r="K329" s="268"/>
      <c r="L329" s="438"/>
      <c r="M329" s="439"/>
      <c r="N329" s="448"/>
      <c r="O329" s="448"/>
    </row>
    <row r="330" spans="1:15" ht="21" x14ac:dyDescent="0.35">
      <c r="B330" s="54" t="s">
        <v>29</v>
      </c>
      <c r="C330" s="189">
        <f>'Wniosek o dotację'!C576:G576</f>
        <v>0</v>
      </c>
      <c r="D330" s="190"/>
      <c r="E330" s="190"/>
      <c r="F330" s="190"/>
      <c r="G330" s="191"/>
      <c r="H330" s="67"/>
      <c r="I330" s="159"/>
      <c r="J330" s="268"/>
      <c r="K330" s="268"/>
      <c r="L330" s="438"/>
      <c r="M330" s="439"/>
      <c r="N330" s="448"/>
      <c r="O330" s="448"/>
    </row>
    <row r="331" spans="1:15" ht="21" x14ac:dyDescent="0.35">
      <c r="B331" s="54" t="s">
        <v>30</v>
      </c>
      <c r="C331" s="189">
        <f>'Wniosek o dotację'!C577:G577</f>
        <v>0</v>
      </c>
      <c r="D331" s="190"/>
      <c r="E331" s="190"/>
      <c r="F331" s="190"/>
      <c r="G331" s="191"/>
      <c r="H331" s="67"/>
      <c r="I331" s="159"/>
      <c r="J331" s="268"/>
      <c r="K331" s="268"/>
      <c r="L331" s="438"/>
      <c r="M331" s="439"/>
      <c r="N331" s="448"/>
      <c r="O331" s="448"/>
    </row>
    <row r="332" spans="1:15" ht="21" x14ac:dyDescent="0.35">
      <c r="B332" s="54" t="s">
        <v>31</v>
      </c>
      <c r="C332" s="189">
        <f>'Wniosek o dotację'!C578:G578</f>
        <v>0</v>
      </c>
      <c r="D332" s="190"/>
      <c r="E332" s="190"/>
      <c r="F332" s="190"/>
      <c r="G332" s="191"/>
      <c r="H332" s="67"/>
      <c r="I332" s="159"/>
      <c r="J332" s="268"/>
      <c r="K332" s="268"/>
      <c r="L332" s="438"/>
      <c r="M332" s="439"/>
      <c r="N332" s="448"/>
      <c r="O332" s="448"/>
    </row>
    <row r="333" spans="1:15" ht="21" x14ac:dyDescent="0.25">
      <c r="M333" s="81"/>
      <c r="N333" s="487"/>
      <c r="O333" s="487"/>
    </row>
    <row r="334" spans="1:15" ht="15.75" thickBot="1" x14ac:dyDescent="0.3"/>
    <row r="335" spans="1:15" x14ac:dyDescent="0.25">
      <c r="C335" s="300" t="s">
        <v>55</v>
      </c>
      <c r="D335" s="301"/>
      <c r="E335" s="301"/>
      <c r="F335" s="302"/>
    </row>
    <row r="336" spans="1:15" ht="15.75" thickBot="1" x14ac:dyDescent="0.3">
      <c r="C336" s="303"/>
      <c r="D336" s="304"/>
      <c r="E336" s="304"/>
      <c r="F336" s="305"/>
    </row>
    <row r="339" spans="2:17" ht="19.5" thickBot="1" x14ac:dyDescent="0.35">
      <c r="B339" s="230" t="s">
        <v>76</v>
      </c>
      <c r="C339" s="230"/>
    </row>
    <row r="340" spans="2:17" x14ac:dyDescent="0.25">
      <c r="B340" s="256" t="s">
        <v>60</v>
      </c>
      <c r="C340" s="257"/>
      <c r="D340" s="258"/>
      <c r="E340" s="258"/>
      <c r="F340" s="258"/>
      <c r="G340" s="259"/>
    </row>
    <row r="341" spans="2:17" x14ac:dyDescent="0.25">
      <c r="B341" s="256"/>
      <c r="C341" s="257"/>
      <c r="D341" s="257"/>
      <c r="E341" s="257"/>
      <c r="F341" s="257"/>
      <c r="G341" s="260"/>
    </row>
    <row r="342" spans="2:17" ht="15" customHeight="1" x14ac:dyDescent="0.25">
      <c r="B342" s="208" t="s">
        <v>13</v>
      </c>
      <c r="C342" s="208" t="s">
        <v>81</v>
      </c>
      <c r="D342" s="208"/>
      <c r="E342" s="208"/>
      <c r="F342" s="208"/>
      <c r="G342" s="278"/>
      <c r="H342" s="460" t="s">
        <v>228</v>
      </c>
      <c r="I342" s="460"/>
      <c r="J342" s="460"/>
      <c r="K342" s="460"/>
      <c r="L342" s="460" t="s">
        <v>211</v>
      </c>
      <c r="M342" s="460"/>
      <c r="N342" s="460"/>
      <c r="O342" s="460"/>
    </row>
    <row r="343" spans="2:17" ht="33" customHeight="1" x14ac:dyDescent="0.25">
      <c r="B343" s="208"/>
      <c r="C343" s="208"/>
      <c r="D343" s="208"/>
      <c r="E343" s="208"/>
      <c r="F343" s="208"/>
      <c r="G343" s="278"/>
      <c r="H343" s="460"/>
      <c r="I343" s="460"/>
      <c r="J343" s="460"/>
      <c r="K343" s="460"/>
      <c r="L343" s="460"/>
      <c r="M343" s="460"/>
      <c r="N343" s="460"/>
      <c r="O343" s="460"/>
    </row>
    <row r="344" spans="2:17" ht="21" x14ac:dyDescent="0.35">
      <c r="B344" s="84" t="s">
        <v>5</v>
      </c>
      <c r="C344" s="411" t="s">
        <v>61</v>
      </c>
      <c r="D344" s="412"/>
      <c r="E344" s="412"/>
      <c r="F344" s="412"/>
      <c r="G344" s="412"/>
      <c r="H344" s="273"/>
      <c r="I344" s="273"/>
      <c r="J344" s="273"/>
      <c r="K344" s="273"/>
      <c r="L344" s="273"/>
      <c r="M344" s="273"/>
      <c r="N344" s="273"/>
      <c r="O344" s="273"/>
    </row>
    <row r="345" spans="2:17" ht="21" x14ac:dyDescent="0.35">
      <c r="B345" s="84" t="s">
        <v>6</v>
      </c>
      <c r="C345" s="189" t="s">
        <v>62</v>
      </c>
      <c r="D345" s="190"/>
      <c r="E345" s="190"/>
      <c r="F345" s="190"/>
      <c r="G345" s="190"/>
      <c r="H345" s="273"/>
      <c r="I345" s="273"/>
      <c r="J345" s="273"/>
      <c r="K345" s="273"/>
      <c r="L345" s="273"/>
      <c r="M345" s="273"/>
      <c r="N345" s="273"/>
      <c r="O345" s="273"/>
    </row>
    <row r="346" spans="2:17" ht="21" x14ac:dyDescent="0.35">
      <c r="B346" s="84" t="s">
        <v>9</v>
      </c>
      <c r="C346" s="189" t="s">
        <v>63</v>
      </c>
      <c r="D346" s="190"/>
      <c r="E346" s="190"/>
      <c r="F346" s="190"/>
      <c r="G346" s="190"/>
      <c r="H346" s="273"/>
      <c r="I346" s="273"/>
      <c r="J346" s="273"/>
      <c r="K346" s="273"/>
      <c r="L346" s="273"/>
      <c r="M346" s="273"/>
      <c r="N346" s="273"/>
      <c r="O346" s="273"/>
    </row>
    <row r="347" spans="2:17" ht="21" x14ac:dyDescent="0.35">
      <c r="B347" s="84" t="s">
        <v>10</v>
      </c>
      <c r="C347" s="376" t="s">
        <v>64</v>
      </c>
      <c r="D347" s="376"/>
      <c r="E347" s="376"/>
      <c r="F347" s="376"/>
      <c r="G347" s="189"/>
      <c r="H347" s="273"/>
      <c r="I347" s="273"/>
      <c r="J347" s="273"/>
      <c r="K347" s="273"/>
      <c r="L347" s="273"/>
      <c r="M347" s="273"/>
      <c r="N347" s="273"/>
      <c r="O347" s="273"/>
    </row>
    <row r="348" spans="2:17" ht="21.75" customHeight="1" x14ac:dyDescent="0.35">
      <c r="B348" s="75"/>
      <c r="C348" s="261"/>
      <c r="D348" s="261"/>
      <c r="E348" s="261"/>
      <c r="F348" s="261"/>
      <c r="G348" s="261"/>
      <c r="H348" s="85"/>
      <c r="I348" s="85"/>
      <c r="J348" s="85"/>
      <c r="K348" s="85"/>
      <c r="L348" s="85"/>
      <c r="M348" s="491"/>
      <c r="N348" s="491"/>
      <c r="O348" s="492"/>
      <c r="P348" s="492"/>
      <c r="Q348" s="145"/>
    </row>
    <row r="351" spans="2:17" ht="19.5" thickBot="1" x14ac:dyDescent="0.35">
      <c r="B351" s="250" t="s">
        <v>75</v>
      </c>
      <c r="C351" s="252"/>
    </row>
    <row r="352" spans="2:17" x14ac:dyDescent="0.25">
      <c r="B352" s="256" t="s">
        <v>57</v>
      </c>
      <c r="C352" s="257"/>
      <c r="D352" s="258"/>
      <c r="E352" s="258"/>
      <c r="F352" s="258"/>
      <c r="G352" s="259"/>
    </row>
    <row r="353" spans="1:15" ht="15.75" thickBot="1" x14ac:dyDescent="0.3">
      <c r="B353" s="395"/>
      <c r="C353" s="257"/>
      <c r="D353" s="257"/>
      <c r="E353" s="257"/>
      <c r="F353" s="257"/>
      <c r="G353" s="260"/>
    </row>
    <row r="354" spans="1:15" ht="15" customHeight="1" x14ac:dyDescent="0.25">
      <c r="B354" s="208" t="s">
        <v>13</v>
      </c>
      <c r="C354" s="208" t="s">
        <v>58</v>
      </c>
      <c r="D354" s="208"/>
      <c r="E354" s="208"/>
      <c r="F354" s="208" t="s">
        <v>59</v>
      </c>
      <c r="G354" s="208"/>
      <c r="H354" s="208"/>
      <c r="I354" s="449" t="s">
        <v>212</v>
      </c>
      <c r="J354" s="449"/>
      <c r="K354" s="285" t="s">
        <v>213</v>
      </c>
      <c r="L354" s="286"/>
      <c r="M354" s="287"/>
    </row>
    <row r="355" spans="1:15" ht="27" customHeight="1" x14ac:dyDescent="0.25">
      <c r="B355" s="208"/>
      <c r="C355" s="208"/>
      <c r="D355" s="208"/>
      <c r="E355" s="208"/>
      <c r="F355" s="208"/>
      <c r="G355" s="208"/>
      <c r="H355" s="208"/>
      <c r="I355" s="449"/>
      <c r="J355" s="449"/>
      <c r="K355" s="288"/>
      <c r="L355" s="289"/>
      <c r="M355" s="290"/>
    </row>
    <row r="356" spans="1:15" ht="21" x14ac:dyDescent="0.35">
      <c r="B356" s="54" t="s">
        <v>5</v>
      </c>
      <c r="C356" s="376">
        <f>'Wniosek o dotację'!C603:E603</f>
        <v>0</v>
      </c>
      <c r="D356" s="376"/>
      <c r="E356" s="376"/>
      <c r="F356" s="376">
        <f>'Wniosek o dotację'!F603:H603</f>
        <v>0</v>
      </c>
      <c r="G356" s="376"/>
      <c r="H356" s="376"/>
      <c r="I356" s="268"/>
      <c r="J356" s="268"/>
      <c r="K356" s="398"/>
      <c r="L356" s="398"/>
      <c r="M356" s="398"/>
    </row>
    <row r="357" spans="1:15" ht="21" x14ac:dyDescent="0.35">
      <c r="B357" s="54" t="s">
        <v>6</v>
      </c>
      <c r="C357" s="376">
        <f>'Wniosek o dotację'!C604:E604</f>
        <v>0</v>
      </c>
      <c r="D357" s="376"/>
      <c r="E357" s="376"/>
      <c r="F357" s="376">
        <f>'Wniosek o dotację'!F604:H604</f>
        <v>0</v>
      </c>
      <c r="G357" s="376"/>
      <c r="H357" s="376"/>
      <c r="I357" s="268"/>
      <c r="J357" s="268"/>
      <c r="K357" s="398"/>
      <c r="L357" s="398"/>
      <c r="M357" s="398"/>
    </row>
    <row r="358" spans="1:15" ht="21" x14ac:dyDescent="0.35">
      <c r="B358" s="54" t="s">
        <v>9</v>
      </c>
      <c r="C358" s="376">
        <f>'Wniosek o dotację'!C605:E605</f>
        <v>0</v>
      </c>
      <c r="D358" s="376"/>
      <c r="E358" s="376"/>
      <c r="F358" s="376">
        <f>'Wniosek o dotację'!F605:H605</f>
        <v>0</v>
      </c>
      <c r="G358" s="376"/>
      <c r="H358" s="376"/>
      <c r="I358" s="268"/>
      <c r="J358" s="268"/>
      <c r="K358" s="398"/>
      <c r="L358" s="398"/>
      <c r="M358" s="398"/>
    </row>
    <row r="359" spans="1:15" ht="21" x14ac:dyDescent="0.35">
      <c r="B359" s="54" t="s">
        <v>10</v>
      </c>
      <c r="C359" s="376">
        <f>'Wniosek o dotację'!C606:E606</f>
        <v>0</v>
      </c>
      <c r="D359" s="376"/>
      <c r="E359" s="376"/>
      <c r="F359" s="376">
        <f>'Wniosek o dotację'!F606:H606</f>
        <v>0</v>
      </c>
      <c r="G359" s="376"/>
      <c r="H359" s="376"/>
      <c r="I359" s="268"/>
      <c r="J359" s="268"/>
      <c r="K359" s="398"/>
      <c r="L359" s="398"/>
      <c r="M359" s="398"/>
    </row>
    <row r="360" spans="1:15" ht="21.75" thickBot="1" x14ac:dyDescent="0.4">
      <c r="A360" s="40"/>
      <c r="B360" s="68" t="s">
        <v>11</v>
      </c>
      <c r="C360" s="376">
        <f>'Wniosek o dotację'!C607:E607</f>
        <v>0</v>
      </c>
      <c r="D360" s="376"/>
      <c r="E360" s="376"/>
      <c r="F360" s="376">
        <f>'Wniosek o dotację'!F607:H607</f>
        <v>0</v>
      </c>
      <c r="G360" s="376"/>
      <c r="H360" s="376"/>
      <c r="I360" s="268"/>
      <c r="J360" s="268"/>
      <c r="K360" s="398"/>
      <c r="L360" s="398"/>
      <c r="M360" s="398"/>
    </row>
    <row r="361" spans="1:15" ht="21.75" thickTop="1" x14ac:dyDescent="0.35">
      <c r="B361" s="69" t="s">
        <v>23</v>
      </c>
      <c r="C361" s="376">
        <f>'Wniosek o dotację'!C608:E608</f>
        <v>0</v>
      </c>
      <c r="D361" s="376"/>
      <c r="E361" s="376"/>
      <c r="F361" s="376">
        <f>'Wniosek o dotację'!F608:H608</f>
        <v>0</v>
      </c>
      <c r="G361" s="376"/>
      <c r="H361" s="376"/>
      <c r="I361" s="268"/>
      <c r="J361" s="268"/>
      <c r="K361" s="268"/>
      <c r="L361" s="268"/>
      <c r="M361" s="268"/>
    </row>
    <row r="362" spans="1:15" ht="21" x14ac:dyDescent="0.35">
      <c r="B362" s="54" t="s">
        <v>25</v>
      </c>
      <c r="C362" s="376">
        <f>'Wniosek o dotację'!C609:E609</f>
        <v>0</v>
      </c>
      <c r="D362" s="376"/>
      <c r="E362" s="376"/>
      <c r="F362" s="376">
        <f>'Wniosek o dotację'!F609:H609</f>
        <v>0</v>
      </c>
      <c r="G362" s="376"/>
      <c r="H362" s="376"/>
      <c r="I362" s="268"/>
      <c r="J362" s="268"/>
      <c r="K362" s="268"/>
      <c r="L362" s="268"/>
      <c r="M362" s="268"/>
    </row>
    <row r="363" spans="1:15" ht="21" x14ac:dyDescent="0.35">
      <c r="B363" s="54" t="s">
        <v>29</v>
      </c>
      <c r="C363" s="376">
        <f>'Wniosek o dotację'!C610:E610</f>
        <v>0</v>
      </c>
      <c r="D363" s="376"/>
      <c r="E363" s="376"/>
      <c r="F363" s="376">
        <f>'Wniosek o dotację'!F610:H610</f>
        <v>0</v>
      </c>
      <c r="G363" s="376"/>
      <c r="H363" s="376"/>
      <c r="I363" s="268"/>
      <c r="J363" s="268"/>
      <c r="K363" s="268"/>
      <c r="L363" s="268"/>
      <c r="M363" s="268"/>
    </row>
    <row r="364" spans="1:15" ht="21" x14ac:dyDescent="0.35">
      <c r="B364" s="54" t="s">
        <v>30</v>
      </c>
      <c r="C364" s="376">
        <f>'Wniosek o dotację'!C611:E611</f>
        <v>0</v>
      </c>
      <c r="D364" s="376"/>
      <c r="E364" s="376"/>
      <c r="F364" s="376">
        <f>'Wniosek o dotację'!F611:H611</f>
        <v>0</v>
      </c>
      <c r="G364" s="376"/>
      <c r="H364" s="376"/>
      <c r="I364" s="268"/>
      <c r="J364" s="268"/>
      <c r="K364" s="268"/>
      <c r="L364" s="268"/>
      <c r="M364" s="268"/>
    </row>
    <row r="365" spans="1:15" ht="21" x14ac:dyDescent="0.35">
      <c r="B365" s="54" t="s">
        <v>31</v>
      </c>
      <c r="C365" s="376">
        <f>'Wniosek o dotację'!C612:E612</f>
        <v>0</v>
      </c>
      <c r="D365" s="376"/>
      <c r="E365" s="376"/>
      <c r="F365" s="376">
        <f>'Wniosek o dotację'!F612:H612</f>
        <v>0</v>
      </c>
      <c r="G365" s="376"/>
      <c r="H365" s="376"/>
      <c r="I365" s="268"/>
      <c r="J365" s="268"/>
      <c r="K365" s="268"/>
      <c r="L365" s="268"/>
      <c r="M365" s="268"/>
    </row>
    <row r="366" spans="1:15" ht="21" x14ac:dyDescent="0.25">
      <c r="H366" s="81"/>
      <c r="I366" s="81"/>
      <c r="J366" s="487"/>
      <c r="K366" s="487"/>
      <c r="L366" s="487"/>
      <c r="M366" s="487"/>
    </row>
    <row r="368" spans="1:15" ht="19.5" thickBot="1" x14ac:dyDescent="0.35">
      <c r="B368" s="230" t="s">
        <v>77</v>
      </c>
      <c r="C368" s="230"/>
      <c r="N368" s="86"/>
      <c r="O368" s="87"/>
    </row>
    <row r="369" spans="1:14" x14ac:dyDescent="0.25">
      <c r="B369" s="256" t="s">
        <v>79</v>
      </c>
      <c r="C369" s="257"/>
      <c r="D369" s="258"/>
      <c r="E369" s="258"/>
      <c r="F369" s="258"/>
      <c r="G369" s="259"/>
    </row>
    <row r="370" spans="1:14" ht="15.75" thickBot="1" x14ac:dyDescent="0.3">
      <c r="B370" s="395"/>
      <c r="C370" s="396"/>
      <c r="D370" s="396"/>
      <c r="E370" s="396"/>
      <c r="F370" s="396"/>
      <c r="G370" s="397"/>
    </row>
    <row r="371" spans="1:14" ht="67.5" customHeight="1" x14ac:dyDescent="0.25">
      <c r="B371" s="61" t="s">
        <v>13</v>
      </c>
      <c r="C371" s="245" t="s">
        <v>65</v>
      </c>
      <c r="D371" s="245"/>
      <c r="E371" s="245"/>
      <c r="F371" s="245"/>
      <c r="G371" s="245"/>
      <c r="H371" s="160" t="s">
        <v>179</v>
      </c>
      <c r="I371" s="161" t="s">
        <v>215</v>
      </c>
      <c r="J371" s="161" t="s">
        <v>216</v>
      </c>
      <c r="K371" s="162" t="s">
        <v>217</v>
      </c>
      <c r="L371" s="493" t="s">
        <v>229</v>
      </c>
      <c r="M371" s="494"/>
    </row>
    <row r="372" spans="1:14" ht="21" x14ac:dyDescent="0.35">
      <c r="B372" s="54" t="s">
        <v>5</v>
      </c>
      <c r="C372" s="189">
        <f>'Wniosek o dotację'!C620:G620</f>
        <v>0</v>
      </c>
      <c r="D372" s="190"/>
      <c r="E372" s="190"/>
      <c r="F372" s="190"/>
      <c r="G372" s="191"/>
      <c r="H372" s="78"/>
      <c r="I372" s="169">
        <f>'Wniosek o dotację'!I620</f>
        <v>0</v>
      </c>
      <c r="J372" s="78"/>
      <c r="K372" s="172">
        <f>J372+'Rap. merytor. do I transzy'!J369+'Rap. merytor. do II transzy'!J374</f>
        <v>0</v>
      </c>
      <c r="L372" s="450"/>
      <c r="M372" s="451"/>
    </row>
    <row r="373" spans="1:14" ht="21" x14ac:dyDescent="0.35">
      <c r="B373" s="54" t="s">
        <v>6</v>
      </c>
      <c r="C373" s="189">
        <f>'Wniosek o dotację'!C621:G621</f>
        <v>0</v>
      </c>
      <c r="D373" s="190"/>
      <c r="E373" s="190"/>
      <c r="F373" s="190"/>
      <c r="G373" s="191"/>
      <c r="H373" s="78"/>
      <c r="I373" s="169">
        <f>'Wniosek o dotację'!I621</f>
        <v>0</v>
      </c>
      <c r="J373" s="78"/>
      <c r="K373" s="172">
        <f>J373+'Rap. merytor. do I transzy'!J370+'Rap. merytor. do II transzy'!J375</f>
        <v>0</v>
      </c>
      <c r="L373" s="450"/>
      <c r="M373" s="451"/>
    </row>
    <row r="374" spans="1:14" ht="21" x14ac:dyDescent="0.35">
      <c r="B374" s="54" t="s">
        <v>9</v>
      </c>
      <c r="C374" s="189">
        <f>'Wniosek o dotację'!C622:G622</f>
        <v>0</v>
      </c>
      <c r="D374" s="190"/>
      <c r="E374" s="190"/>
      <c r="F374" s="190"/>
      <c r="G374" s="191"/>
      <c r="H374" s="78"/>
      <c r="I374" s="169">
        <f>'Wniosek o dotację'!I622</f>
        <v>0</v>
      </c>
      <c r="J374" s="78"/>
      <c r="K374" s="172">
        <f>J374+'Rap. merytor. do I transzy'!J371+'Rap. merytor. do II transzy'!J376</f>
        <v>0</v>
      </c>
      <c r="L374" s="450"/>
      <c r="M374" s="451"/>
    </row>
    <row r="375" spans="1:14" ht="21" x14ac:dyDescent="0.35">
      <c r="B375" s="54" t="s">
        <v>10</v>
      </c>
      <c r="C375" s="189">
        <f>'Wniosek o dotację'!C623:G623</f>
        <v>0</v>
      </c>
      <c r="D375" s="190"/>
      <c r="E375" s="190"/>
      <c r="F375" s="190"/>
      <c r="G375" s="191"/>
      <c r="H375" s="78"/>
      <c r="I375" s="169">
        <f>'Wniosek o dotację'!I623</f>
        <v>0</v>
      </c>
      <c r="J375" s="78"/>
      <c r="K375" s="172">
        <f>J375+'Rap. merytor. do I transzy'!J372+'Rap. merytor. do II transzy'!J377</f>
        <v>0</v>
      </c>
      <c r="L375" s="450"/>
      <c r="M375" s="451"/>
      <c r="N375" s="14"/>
    </row>
    <row r="376" spans="1:14" ht="21.75" thickBot="1" x14ac:dyDescent="0.4">
      <c r="A376" s="40"/>
      <c r="B376" s="68" t="s">
        <v>11</v>
      </c>
      <c r="C376" s="189">
        <f>'Wniosek o dotację'!C624:G624</f>
        <v>0</v>
      </c>
      <c r="D376" s="190"/>
      <c r="E376" s="190"/>
      <c r="F376" s="190"/>
      <c r="G376" s="191"/>
      <c r="H376" s="78"/>
      <c r="I376" s="169">
        <f>'Wniosek o dotację'!I624</f>
        <v>0</v>
      </c>
      <c r="J376" s="78"/>
      <c r="K376" s="172">
        <f>J376+'Rap. merytor. do I transzy'!J373+'Rap. merytor. do II transzy'!J378</f>
        <v>0</v>
      </c>
      <c r="L376" s="450"/>
      <c r="M376" s="451"/>
      <c r="N376" s="93"/>
    </row>
    <row r="377" spans="1:14" ht="21.75" thickTop="1" x14ac:dyDescent="0.35">
      <c r="B377" s="69" t="s">
        <v>23</v>
      </c>
      <c r="C377" s="189">
        <f>'Wniosek o dotację'!C625:G625</f>
        <v>0</v>
      </c>
      <c r="D377" s="190"/>
      <c r="E377" s="190"/>
      <c r="F377" s="190"/>
      <c r="G377" s="191"/>
      <c r="H377" s="78"/>
      <c r="I377" s="169">
        <f>'Wniosek o dotację'!I625</f>
        <v>0</v>
      </c>
      <c r="J377" s="78"/>
      <c r="K377" s="172">
        <f>J377+'Rap. merytor. do I transzy'!J374+'Rap. merytor. do II transzy'!J379</f>
        <v>0</v>
      </c>
      <c r="L377" s="450"/>
      <c r="M377" s="451"/>
      <c r="N377" s="93"/>
    </row>
    <row r="378" spans="1:14" ht="21" x14ac:dyDescent="0.35">
      <c r="B378" s="54" t="s">
        <v>25</v>
      </c>
      <c r="C378" s="189">
        <f>'Wniosek o dotację'!C626:G626</f>
        <v>0</v>
      </c>
      <c r="D378" s="190"/>
      <c r="E378" s="190"/>
      <c r="F378" s="190"/>
      <c r="G378" s="191"/>
      <c r="H378" s="78"/>
      <c r="I378" s="169">
        <f>'Wniosek o dotację'!I626</f>
        <v>0</v>
      </c>
      <c r="J378" s="78"/>
      <c r="K378" s="172">
        <f>J378+'Rap. merytor. do I transzy'!J375+'Rap. merytor. do II transzy'!J380</f>
        <v>0</v>
      </c>
      <c r="L378" s="450"/>
      <c r="M378" s="451"/>
      <c r="N378" s="93"/>
    </row>
    <row r="379" spans="1:14" ht="21" x14ac:dyDescent="0.35">
      <c r="B379" s="54" t="s">
        <v>29</v>
      </c>
      <c r="C379" s="189">
        <f>'Wniosek o dotację'!C627:G627</f>
        <v>0</v>
      </c>
      <c r="D379" s="190"/>
      <c r="E379" s="190"/>
      <c r="F379" s="190"/>
      <c r="G379" s="191"/>
      <c r="H379" s="78"/>
      <c r="I379" s="169">
        <f>'Wniosek o dotację'!I627</f>
        <v>0</v>
      </c>
      <c r="J379" s="78"/>
      <c r="K379" s="172">
        <f>J379+'Rap. merytor. do I transzy'!J376+'Rap. merytor. do II transzy'!J381</f>
        <v>0</v>
      </c>
      <c r="L379" s="450"/>
      <c r="M379" s="451"/>
      <c r="N379" s="93"/>
    </row>
    <row r="380" spans="1:14" ht="21" x14ac:dyDescent="0.35">
      <c r="B380" s="54" t="s">
        <v>30</v>
      </c>
      <c r="C380" s="189">
        <f>'Wniosek o dotację'!C628:G628</f>
        <v>0</v>
      </c>
      <c r="D380" s="190"/>
      <c r="E380" s="190"/>
      <c r="F380" s="190"/>
      <c r="G380" s="191"/>
      <c r="H380" s="78"/>
      <c r="I380" s="169">
        <f>'Wniosek o dotację'!I628</f>
        <v>0</v>
      </c>
      <c r="J380" s="78"/>
      <c r="K380" s="172">
        <f>J380+'Rap. merytor. do I transzy'!J377+'Rap. merytor. do II transzy'!J382</f>
        <v>0</v>
      </c>
      <c r="L380" s="450"/>
      <c r="M380" s="451"/>
      <c r="N380" s="14"/>
    </row>
    <row r="381" spans="1:14" ht="21" x14ac:dyDescent="0.35">
      <c r="B381" s="54" t="s">
        <v>31</v>
      </c>
      <c r="C381" s="189">
        <f>'Wniosek o dotację'!C629:G629</f>
        <v>0</v>
      </c>
      <c r="D381" s="190"/>
      <c r="E381" s="190"/>
      <c r="F381" s="190"/>
      <c r="G381" s="191"/>
      <c r="H381" s="78"/>
      <c r="I381" s="169">
        <f>'Wniosek o dotację'!I629</f>
        <v>0</v>
      </c>
      <c r="J381" s="78"/>
      <c r="K381" s="172">
        <f>J381+'Rap. merytor. do I transzy'!J378+'Rap. merytor. do II transzy'!J383</f>
        <v>0</v>
      </c>
      <c r="L381" s="450"/>
      <c r="M381" s="451"/>
      <c r="N381" s="14"/>
    </row>
    <row r="382" spans="1:14" ht="21" x14ac:dyDescent="0.35">
      <c r="B382" s="54" t="s">
        <v>99</v>
      </c>
      <c r="C382" s="189">
        <f>'Wniosek o dotację'!C630:G630</f>
        <v>0</v>
      </c>
      <c r="D382" s="190"/>
      <c r="E382" s="190"/>
      <c r="F382" s="190"/>
      <c r="G382" s="191"/>
      <c r="H382" s="78"/>
      <c r="I382" s="169">
        <f>'Wniosek o dotację'!I630</f>
        <v>0</v>
      </c>
      <c r="J382" s="78"/>
      <c r="K382" s="172">
        <f>J382+'Rap. merytor. do I transzy'!J379+'Rap. merytor. do II transzy'!J384</f>
        <v>0</v>
      </c>
      <c r="L382" s="450"/>
      <c r="M382" s="451"/>
    </row>
    <row r="383" spans="1:14" ht="21" x14ac:dyDescent="0.35">
      <c r="B383" s="54" t="s">
        <v>100</v>
      </c>
      <c r="C383" s="189">
        <f>'Wniosek o dotację'!C631:G631</f>
        <v>0</v>
      </c>
      <c r="D383" s="190"/>
      <c r="E383" s="190"/>
      <c r="F383" s="190"/>
      <c r="G383" s="191"/>
      <c r="H383" s="78"/>
      <c r="I383" s="169">
        <f>'Wniosek o dotację'!I631</f>
        <v>0</v>
      </c>
      <c r="J383" s="78"/>
      <c r="K383" s="172">
        <f>J383+'Rap. merytor. do I transzy'!J380+'Rap. merytor. do II transzy'!J385</f>
        <v>0</v>
      </c>
      <c r="L383" s="450"/>
      <c r="M383" s="451"/>
    </row>
    <row r="384" spans="1:14" ht="21" x14ac:dyDescent="0.35">
      <c r="B384" s="54" t="s">
        <v>101</v>
      </c>
      <c r="C384" s="189">
        <f>'Wniosek o dotację'!C632:G632</f>
        <v>0</v>
      </c>
      <c r="D384" s="190"/>
      <c r="E384" s="190"/>
      <c r="F384" s="190"/>
      <c r="G384" s="191"/>
      <c r="H384" s="78"/>
      <c r="I384" s="169">
        <f>'Wniosek o dotację'!I632</f>
        <v>0</v>
      </c>
      <c r="J384" s="78"/>
      <c r="K384" s="172">
        <f>J384+'Rap. merytor. do I transzy'!J381+'Rap. merytor. do II transzy'!J386</f>
        <v>0</v>
      </c>
      <c r="L384" s="450"/>
      <c r="M384" s="451"/>
    </row>
    <row r="385" spans="2:16" ht="21" x14ac:dyDescent="0.35">
      <c r="B385" s="54" t="s">
        <v>102</v>
      </c>
      <c r="C385" s="189">
        <f>'Wniosek o dotację'!C633:G633</f>
        <v>0</v>
      </c>
      <c r="D385" s="190"/>
      <c r="E385" s="190"/>
      <c r="F385" s="190"/>
      <c r="G385" s="191"/>
      <c r="H385" s="78"/>
      <c r="I385" s="169">
        <f>'Wniosek o dotację'!I633</f>
        <v>0</v>
      </c>
      <c r="J385" s="78"/>
      <c r="K385" s="172">
        <f>J385+'Rap. merytor. do I transzy'!J382+'Rap. merytor. do II transzy'!J387</f>
        <v>0</v>
      </c>
      <c r="L385" s="450"/>
      <c r="M385" s="451"/>
    </row>
    <row r="386" spans="2:16" ht="21" x14ac:dyDescent="0.35">
      <c r="B386" s="54" t="s">
        <v>103</v>
      </c>
      <c r="C386" s="189">
        <f>'Wniosek o dotację'!C634:G634</f>
        <v>0</v>
      </c>
      <c r="D386" s="190"/>
      <c r="E386" s="190"/>
      <c r="F386" s="190"/>
      <c r="G386" s="191"/>
      <c r="H386" s="78"/>
      <c r="I386" s="169">
        <f>'Wniosek o dotację'!I634</f>
        <v>0</v>
      </c>
      <c r="J386" s="78"/>
      <c r="K386" s="172">
        <f>J386+'Rap. merytor. do I transzy'!J383+'Rap. merytor. do II transzy'!J388</f>
        <v>0</v>
      </c>
      <c r="L386" s="450"/>
      <c r="M386" s="451"/>
    </row>
    <row r="387" spans="2:16" ht="21" x14ac:dyDescent="0.35">
      <c r="B387" s="54" t="s">
        <v>112</v>
      </c>
      <c r="C387" s="189">
        <f>'Wniosek o dotację'!C635:G635</f>
        <v>0</v>
      </c>
      <c r="D387" s="190"/>
      <c r="E387" s="190"/>
      <c r="F387" s="190"/>
      <c r="G387" s="191"/>
      <c r="H387" s="78"/>
      <c r="I387" s="169">
        <f>'Wniosek o dotację'!I635</f>
        <v>0</v>
      </c>
      <c r="J387" s="78"/>
      <c r="K387" s="172">
        <f>J387+'Rap. merytor. do I transzy'!J384+'Rap. merytor. do II transzy'!J389</f>
        <v>0</v>
      </c>
      <c r="L387" s="450"/>
      <c r="M387" s="451"/>
    </row>
    <row r="388" spans="2:16" ht="21" x14ac:dyDescent="0.35">
      <c r="B388" s="54" t="s">
        <v>113</v>
      </c>
      <c r="C388" s="189">
        <f>'Wniosek o dotację'!C636:G636</f>
        <v>0</v>
      </c>
      <c r="D388" s="190"/>
      <c r="E388" s="190"/>
      <c r="F388" s="190"/>
      <c r="G388" s="191"/>
      <c r="H388" s="78"/>
      <c r="I388" s="169">
        <f>'Wniosek o dotację'!I636</f>
        <v>0</v>
      </c>
      <c r="J388" s="78"/>
      <c r="K388" s="172">
        <f>J388+'Rap. merytor. do I transzy'!J385+'Rap. merytor. do II transzy'!J390</f>
        <v>0</v>
      </c>
      <c r="L388" s="450"/>
      <c r="M388" s="451"/>
    </row>
    <row r="389" spans="2:16" ht="21" x14ac:dyDescent="0.35">
      <c r="B389" s="54" t="s">
        <v>114</v>
      </c>
      <c r="C389" s="189">
        <f>'Wniosek o dotację'!C637:G637</f>
        <v>0</v>
      </c>
      <c r="D389" s="190"/>
      <c r="E389" s="190"/>
      <c r="F389" s="190"/>
      <c r="G389" s="191"/>
      <c r="H389" s="78"/>
      <c r="I389" s="169">
        <f>'Wniosek o dotację'!I637</f>
        <v>0</v>
      </c>
      <c r="J389" s="78"/>
      <c r="K389" s="172">
        <f>J389+'Rap. merytor. do I transzy'!J386+'Rap. merytor. do II transzy'!J391</f>
        <v>0</v>
      </c>
      <c r="L389" s="450"/>
      <c r="M389" s="451"/>
    </row>
    <row r="390" spans="2:16" ht="21" x14ac:dyDescent="0.35">
      <c r="B390" s="54" t="s">
        <v>115</v>
      </c>
      <c r="C390" s="189">
        <f>'Wniosek o dotację'!C638:G638</f>
        <v>0</v>
      </c>
      <c r="D390" s="190"/>
      <c r="E390" s="190"/>
      <c r="F390" s="190"/>
      <c r="G390" s="191"/>
      <c r="H390" s="78"/>
      <c r="I390" s="169">
        <f>'Wniosek o dotację'!I638</f>
        <v>0</v>
      </c>
      <c r="J390" s="78"/>
      <c r="K390" s="172">
        <f>J390+'Rap. merytor. do I transzy'!J387+'Rap. merytor. do II transzy'!J392</f>
        <v>0</v>
      </c>
      <c r="L390" s="450"/>
      <c r="M390" s="451"/>
    </row>
    <row r="391" spans="2:16" ht="21" x14ac:dyDescent="0.35">
      <c r="B391" s="54" t="s">
        <v>116</v>
      </c>
      <c r="C391" s="189">
        <f>'Wniosek o dotację'!C639:G639</f>
        <v>0</v>
      </c>
      <c r="D391" s="190"/>
      <c r="E391" s="190"/>
      <c r="F391" s="190"/>
      <c r="G391" s="191"/>
      <c r="H391" s="78"/>
      <c r="I391" s="169">
        <f>'Wniosek o dotację'!I639</f>
        <v>0</v>
      </c>
      <c r="J391" s="78"/>
      <c r="K391" s="172">
        <f>J391+'Rap. merytor. do I transzy'!J388+'Rap. merytor. do II transzy'!J393</f>
        <v>0</v>
      </c>
      <c r="L391" s="450"/>
      <c r="M391" s="451"/>
    </row>
    <row r="392" spans="2:16" ht="21" customHeight="1" x14ac:dyDescent="0.25">
      <c r="B392" s="157" t="s">
        <v>214</v>
      </c>
      <c r="C392" s="173"/>
      <c r="D392" s="174"/>
      <c r="E392" s="174"/>
      <c r="F392" s="174"/>
      <c r="G392" s="174"/>
      <c r="H392" s="174"/>
      <c r="I392" s="174"/>
      <c r="J392" s="174"/>
      <c r="K392" s="175"/>
      <c r="L392" s="174"/>
      <c r="M392" s="174"/>
    </row>
    <row r="396" spans="2:16" ht="15.75" thickBot="1" x14ac:dyDescent="0.3"/>
    <row r="397" spans="2:16" x14ac:dyDescent="0.25">
      <c r="M397" s="95"/>
      <c r="N397" s="96"/>
      <c r="O397" s="97"/>
      <c r="P397" s="98"/>
    </row>
    <row r="398" spans="2:16" x14ac:dyDescent="0.25">
      <c r="M398" s="99"/>
      <c r="N398" s="93"/>
      <c r="O398" s="14"/>
      <c r="P398" s="100"/>
    </row>
    <row r="399" spans="2:16" x14ac:dyDescent="0.25">
      <c r="M399" s="99"/>
      <c r="N399" s="93"/>
      <c r="O399" s="14"/>
      <c r="P399" s="100"/>
    </row>
    <row r="400" spans="2:16" ht="19.5" thickBot="1" x14ac:dyDescent="0.35">
      <c r="B400" s="101" t="s">
        <v>66</v>
      </c>
      <c r="M400" s="102"/>
      <c r="N400" s="103"/>
      <c r="O400" s="104"/>
      <c r="P400" s="105"/>
    </row>
    <row r="401" spans="2:14" x14ac:dyDescent="0.25">
      <c r="B401" s="401"/>
      <c r="C401" s="402"/>
      <c r="D401" s="402"/>
      <c r="E401" s="402"/>
      <c r="F401" s="403"/>
      <c r="N401" s="106" t="s">
        <v>67</v>
      </c>
    </row>
    <row r="402" spans="2:14" x14ac:dyDescent="0.25">
      <c r="B402" s="404"/>
      <c r="C402" s="405"/>
      <c r="D402" s="405"/>
      <c r="E402" s="405"/>
      <c r="F402" s="406"/>
    </row>
    <row r="403" spans="2:14" x14ac:dyDescent="0.25">
      <c r="B403" s="404"/>
      <c r="C403" s="405"/>
      <c r="D403" s="405"/>
      <c r="E403" s="405"/>
      <c r="F403" s="406"/>
    </row>
    <row r="404" spans="2:14" x14ac:dyDescent="0.25">
      <c r="B404" s="404"/>
      <c r="C404" s="405"/>
      <c r="D404" s="405"/>
      <c r="E404" s="405"/>
      <c r="F404" s="406"/>
    </row>
    <row r="405" spans="2:14" ht="15.75" thickBot="1" x14ac:dyDescent="0.3">
      <c r="B405" s="407"/>
      <c r="C405" s="408"/>
      <c r="D405" s="408"/>
      <c r="E405" s="408"/>
      <c r="F405" s="409"/>
    </row>
    <row r="406" spans="2:14" x14ac:dyDescent="0.25">
      <c r="D406" s="106" t="s">
        <v>301</v>
      </c>
    </row>
  </sheetData>
  <sheetProtection password="FFE0" sheet="1" objects="1" scenarios="1" formatCells="0" formatColumns="0" formatRows="0"/>
  <mergeCells count="899">
    <mergeCell ref="C391:G391"/>
    <mergeCell ref="L391:M391"/>
    <mergeCell ref="B401:F405"/>
    <mergeCell ref="C388:G388"/>
    <mergeCell ref="L388:M388"/>
    <mergeCell ref="C389:G389"/>
    <mergeCell ref="L389:M389"/>
    <mergeCell ref="C390:G390"/>
    <mergeCell ref="L390:M390"/>
    <mergeCell ref="C385:G385"/>
    <mergeCell ref="L385:M385"/>
    <mergeCell ref="C386:G386"/>
    <mergeCell ref="L386:M386"/>
    <mergeCell ref="C387:G387"/>
    <mergeCell ref="L387:M387"/>
    <mergeCell ref="C382:G382"/>
    <mergeCell ref="L382:M382"/>
    <mergeCell ref="C383:G383"/>
    <mergeCell ref="L383:M383"/>
    <mergeCell ref="C384:G384"/>
    <mergeCell ref="L384:M384"/>
    <mergeCell ref="C379:G379"/>
    <mergeCell ref="L379:M379"/>
    <mergeCell ref="C380:G380"/>
    <mergeCell ref="L380:M380"/>
    <mergeCell ref="C381:G381"/>
    <mergeCell ref="L381:M381"/>
    <mergeCell ref="C376:G376"/>
    <mergeCell ref="L376:M376"/>
    <mergeCell ref="C377:G377"/>
    <mergeCell ref="L377:M377"/>
    <mergeCell ref="C378:G378"/>
    <mergeCell ref="L378:M378"/>
    <mergeCell ref="C373:G373"/>
    <mergeCell ref="L373:M373"/>
    <mergeCell ref="C374:G374"/>
    <mergeCell ref="L374:M374"/>
    <mergeCell ref="C375:G375"/>
    <mergeCell ref="L375:M375"/>
    <mergeCell ref="J366:M366"/>
    <mergeCell ref="B368:C368"/>
    <mergeCell ref="B369:G370"/>
    <mergeCell ref="C371:G371"/>
    <mergeCell ref="L371:M371"/>
    <mergeCell ref="C372:G372"/>
    <mergeCell ref="L372:M372"/>
    <mergeCell ref="C364:E364"/>
    <mergeCell ref="F364:H364"/>
    <mergeCell ref="I364:J364"/>
    <mergeCell ref="K364:M364"/>
    <mergeCell ref="C365:E365"/>
    <mergeCell ref="F365:H365"/>
    <mergeCell ref="I365:J365"/>
    <mergeCell ref="K365:M365"/>
    <mergeCell ref="C362:E362"/>
    <mergeCell ref="F362:H362"/>
    <mergeCell ref="I362:J362"/>
    <mergeCell ref="K362:M362"/>
    <mergeCell ref="C363:E363"/>
    <mergeCell ref="F363:H363"/>
    <mergeCell ref="I363:J363"/>
    <mergeCell ref="K363:M363"/>
    <mergeCell ref="C360:E360"/>
    <mergeCell ref="F360:H360"/>
    <mergeCell ref="I360:J360"/>
    <mergeCell ref="K360:M360"/>
    <mergeCell ref="C361:E361"/>
    <mergeCell ref="F361:H361"/>
    <mergeCell ref="I361:J361"/>
    <mergeCell ref="K361:M361"/>
    <mergeCell ref="C358:E358"/>
    <mergeCell ref="F358:H358"/>
    <mergeCell ref="I358:J358"/>
    <mergeCell ref="K358:M358"/>
    <mergeCell ref="C359:E359"/>
    <mergeCell ref="F359:H359"/>
    <mergeCell ref="I359:J359"/>
    <mergeCell ref="K359:M359"/>
    <mergeCell ref="C356:E356"/>
    <mergeCell ref="F356:H356"/>
    <mergeCell ref="I356:J356"/>
    <mergeCell ref="K356:M356"/>
    <mergeCell ref="C357:E357"/>
    <mergeCell ref="F357:H357"/>
    <mergeCell ref="I357:J357"/>
    <mergeCell ref="K357:M357"/>
    <mergeCell ref="C348:G348"/>
    <mergeCell ref="M348:N348"/>
    <mergeCell ref="O348:P348"/>
    <mergeCell ref="B351:C351"/>
    <mergeCell ref="B352:G353"/>
    <mergeCell ref="B354:B355"/>
    <mergeCell ref="C354:E355"/>
    <mergeCell ref="F354:H355"/>
    <mergeCell ref="I354:J355"/>
    <mergeCell ref="K354:M355"/>
    <mergeCell ref="C346:G346"/>
    <mergeCell ref="H346:K346"/>
    <mergeCell ref="L346:O346"/>
    <mergeCell ref="C347:G347"/>
    <mergeCell ref="H347:K347"/>
    <mergeCell ref="L347:O347"/>
    <mergeCell ref="C344:G344"/>
    <mergeCell ref="H344:K344"/>
    <mergeCell ref="L344:O344"/>
    <mergeCell ref="C345:G345"/>
    <mergeCell ref="H345:K345"/>
    <mergeCell ref="L345:O345"/>
    <mergeCell ref="B339:C339"/>
    <mergeCell ref="B340:G341"/>
    <mergeCell ref="B342:B343"/>
    <mergeCell ref="C342:G343"/>
    <mergeCell ref="H342:K343"/>
    <mergeCell ref="L342:O343"/>
    <mergeCell ref="C335:F336"/>
    <mergeCell ref="C332:G332"/>
    <mergeCell ref="J332:K332"/>
    <mergeCell ref="L332:M332"/>
    <mergeCell ref="N332:O332"/>
    <mergeCell ref="N333:O333"/>
    <mergeCell ref="C330:G330"/>
    <mergeCell ref="J330:K330"/>
    <mergeCell ref="L330:M330"/>
    <mergeCell ref="N330:O330"/>
    <mergeCell ref="C331:G331"/>
    <mergeCell ref="J331:K331"/>
    <mergeCell ref="L331:M331"/>
    <mergeCell ref="N331:O331"/>
    <mergeCell ref="C328:G328"/>
    <mergeCell ref="J328:K328"/>
    <mergeCell ref="L328:M328"/>
    <mergeCell ref="N328:O328"/>
    <mergeCell ref="C329:G329"/>
    <mergeCell ref="J329:K329"/>
    <mergeCell ref="L329:M329"/>
    <mergeCell ref="N329:O329"/>
    <mergeCell ref="C326:G326"/>
    <mergeCell ref="J326:K326"/>
    <mergeCell ref="L326:M326"/>
    <mergeCell ref="N326:O326"/>
    <mergeCell ref="C327:G327"/>
    <mergeCell ref="J327:K327"/>
    <mergeCell ref="L327:M327"/>
    <mergeCell ref="N327:O327"/>
    <mergeCell ref="C324:G324"/>
    <mergeCell ref="J324:K324"/>
    <mergeCell ref="L324:M324"/>
    <mergeCell ref="N324:O324"/>
    <mergeCell ref="C325:G325"/>
    <mergeCell ref="J325:K325"/>
    <mergeCell ref="L325:M325"/>
    <mergeCell ref="N325:O325"/>
    <mergeCell ref="B321:G321"/>
    <mergeCell ref="C322:G322"/>
    <mergeCell ref="J322:K322"/>
    <mergeCell ref="L322:M322"/>
    <mergeCell ref="N322:O322"/>
    <mergeCell ref="C323:G323"/>
    <mergeCell ref="J323:K323"/>
    <mergeCell ref="L323:M323"/>
    <mergeCell ref="N323:O323"/>
    <mergeCell ref="C317:G317"/>
    <mergeCell ref="J317:K317"/>
    <mergeCell ref="L317:M317"/>
    <mergeCell ref="N317:O317"/>
    <mergeCell ref="N318:O318"/>
    <mergeCell ref="B320:C320"/>
    <mergeCell ref="C315:G315"/>
    <mergeCell ref="J315:K315"/>
    <mergeCell ref="L315:M315"/>
    <mergeCell ref="N315:O315"/>
    <mergeCell ref="C316:G316"/>
    <mergeCell ref="J316:K316"/>
    <mergeCell ref="L316:M316"/>
    <mergeCell ref="N316:O316"/>
    <mergeCell ref="C313:G313"/>
    <mergeCell ref="J313:K313"/>
    <mergeCell ref="L313:M313"/>
    <mergeCell ref="N313:O313"/>
    <mergeCell ref="C314:G314"/>
    <mergeCell ref="J314:K314"/>
    <mergeCell ref="L314:M314"/>
    <mergeCell ref="N314:O314"/>
    <mergeCell ref="C311:G311"/>
    <mergeCell ref="J311:K311"/>
    <mergeCell ref="L311:M311"/>
    <mergeCell ref="N311:O311"/>
    <mergeCell ref="C312:G312"/>
    <mergeCell ref="J312:K312"/>
    <mergeCell ref="L312:M312"/>
    <mergeCell ref="N312:O312"/>
    <mergeCell ref="C309:G309"/>
    <mergeCell ref="J309:K309"/>
    <mergeCell ref="L309:M309"/>
    <mergeCell ref="N309:O309"/>
    <mergeCell ref="C310:G310"/>
    <mergeCell ref="J310:K310"/>
    <mergeCell ref="L310:M310"/>
    <mergeCell ref="N310:O310"/>
    <mergeCell ref="B306:G306"/>
    <mergeCell ref="C307:G307"/>
    <mergeCell ref="J307:K307"/>
    <mergeCell ref="L307:M307"/>
    <mergeCell ref="N307:O307"/>
    <mergeCell ref="C308:G308"/>
    <mergeCell ref="J308:K308"/>
    <mergeCell ref="L308:M308"/>
    <mergeCell ref="N308:O308"/>
    <mergeCell ref="C302:G302"/>
    <mergeCell ref="J302:K302"/>
    <mergeCell ref="L302:M302"/>
    <mergeCell ref="N302:O302"/>
    <mergeCell ref="N303:O303"/>
    <mergeCell ref="B305:C305"/>
    <mergeCell ref="C300:G300"/>
    <mergeCell ref="J300:K300"/>
    <mergeCell ref="L300:M300"/>
    <mergeCell ref="N300:O300"/>
    <mergeCell ref="C301:G301"/>
    <mergeCell ref="J301:K301"/>
    <mergeCell ref="L301:M301"/>
    <mergeCell ref="N301:O301"/>
    <mergeCell ref="C298:G298"/>
    <mergeCell ref="J298:K298"/>
    <mergeCell ref="L298:M298"/>
    <mergeCell ref="N298:O298"/>
    <mergeCell ref="C299:G299"/>
    <mergeCell ref="J299:K299"/>
    <mergeCell ref="L299:M299"/>
    <mergeCell ref="N299:O299"/>
    <mergeCell ref="C296:G296"/>
    <mergeCell ref="J296:K296"/>
    <mergeCell ref="L296:M296"/>
    <mergeCell ref="N296:O296"/>
    <mergeCell ref="C297:G297"/>
    <mergeCell ref="J297:K297"/>
    <mergeCell ref="L297:M297"/>
    <mergeCell ref="N297:O297"/>
    <mergeCell ref="C294:G294"/>
    <mergeCell ref="J294:K294"/>
    <mergeCell ref="L294:M294"/>
    <mergeCell ref="N294:O294"/>
    <mergeCell ref="C295:G295"/>
    <mergeCell ref="J295:K295"/>
    <mergeCell ref="L295:M295"/>
    <mergeCell ref="N295:O295"/>
    <mergeCell ref="B291:G291"/>
    <mergeCell ref="C292:G292"/>
    <mergeCell ref="J292:K292"/>
    <mergeCell ref="L292:M292"/>
    <mergeCell ref="N292:O292"/>
    <mergeCell ref="C293:G293"/>
    <mergeCell ref="J293:K293"/>
    <mergeCell ref="L293:M293"/>
    <mergeCell ref="N293:O293"/>
    <mergeCell ref="C287:G287"/>
    <mergeCell ref="J287:K287"/>
    <mergeCell ref="L287:M287"/>
    <mergeCell ref="N287:O287"/>
    <mergeCell ref="N288:O288"/>
    <mergeCell ref="B290:C290"/>
    <mergeCell ref="C285:G285"/>
    <mergeCell ref="J285:K285"/>
    <mergeCell ref="L285:M285"/>
    <mergeCell ref="N285:O285"/>
    <mergeCell ref="C286:G286"/>
    <mergeCell ref="J286:K286"/>
    <mergeCell ref="L286:M286"/>
    <mergeCell ref="N286:O286"/>
    <mergeCell ref="C283:G283"/>
    <mergeCell ref="J283:K283"/>
    <mergeCell ref="L283:M283"/>
    <mergeCell ref="N283:O283"/>
    <mergeCell ref="C284:G284"/>
    <mergeCell ref="J284:K284"/>
    <mergeCell ref="L284:M284"/>
    <mergeCell ref="N284:O284"/>
    <mergeCell ref="C281:G281"/>
    <mergeCell ref="J281:K281"/>
    <mergeCell ref="L281:M281"/>
    <mergeCell ref="N281:O281"/>
    <mergeCell ref="C282:G282"/>
    <mergeCell ref="J282:K282"/>
    <mergeCell ref="L282:M282"/>
    <mergeCell ref="N282:O282"/>
    <mergeCell ref="C279:G279"/>
    <mergeCell ref="J279:K279"/>
    <mergeCell ref="L279:M279"/>
    <mergeCell ref="N279:O279"/>
    <mergeCell ref="C280:G280"/>
    <mergeCell ref="J280:K280"/>
    <mergeCell ref="L280:M280"/>
    <mergeCell ref="N280:O280"/>
    <mergeCell ref="B276:G276"/>
    <mergeCell ref="C277:G277"/>
    <mergeCell ref="J277:K277"/>
    <mergeCell ref="L277:M277"/>
    <mergeCell ref="N277:O277"/>
    <mergeCell ref="C278:G278"/>
    <mergeCell ref="J278:K278"/>
    <mergeCell ref="L278:M278"/>
    <mergeCell ref="N278:O278"/>
    <mergeCell ref="C272:G272"/>
    <mergeCell ref="J272:K272"/>
    <mergeCell ref="L272:M272"/>
    <mergeCell ref="N272:O272"/>
    <mergeCell ref="N273:O273"/>
    <mergeCell ref="B275:C275"/>
    <mergeCell ref="C270:G270"/>
    <mergeCell ref="J270:K270"/>
    <mergeCell ref="L270:M270"/>
    <mergeCell ref="N270:O270"/>
    <mergeCell ref="C271:G271"/>
    <mergeCell ref="J271:K271"/>
    <mergeCell ref="L271:M271"/>
    <mergeCell ref="N271:O271"/>
    <mergeCell ref="C268:G268"/>
    <mergeCell ref="J268:K268"/>
    <mergeCell ref="L268:M268"/>
    <mergeCell ref="N268:O268"/>
    <mergeCell ref="C269:G269"/>
    <mergeCell ref="J269:K269"/>
    <mergeCell ref="L269:M269"/>
    <mergeCell ref="N269:O269"/>
    <mergeCell ref="C266:G266"/>
    <mergeCell ref="J266:K266"/>
    <mergeCell ref="L266:M266"/>
    <mergeCell ref="N266:O266"/>
    <mergeCell ref="C267:G267"/>
    <mergeCell ref="J267:K267"/>
    <mergeCell ref="L267:M267"/>
    <mergeCell ref="N267:O267"/>
    <mergeCell ref="N264:O264"/>
    <mergeCell ref="C265:G265"/>
    <mergeCell ref="J265:K265"/>
    <mergeCell ref="L265:M265"/>
    <mergeCell ref="N265:O265"/>
    <mergeCell ref="B261:G261"/>
    <mergeCell ref="C262:G262"/>
    <mergeCell ref="J262:K262"/>
    <mergeCell ref="L262:M262"/>
    <mergeCell ref="N262:O262"/>
    <mergeCell ref="C263:G263"/>
    <mergeCell ref="J263:K263"/>
    <mergeCell ref="L263:M263"/>
    <mergeCell ref="N263:O263"/>
    <mergeCell ref="C264:G264"/>
    <mergeCell ref="J264:K264"/>
    <mergeCell ref="L264:M264"/>
    <mergeCell ref="C254:G254"/>
    <mergeCell ref="H254:I254"/>
    <mergeCell ref="J254:K254"/>
    <mergeCell ref="L254:M254"/>
    <mergeCell ref="J246:K246"/>
    <mergeCell ref="L246:M246"/>
    <mergeCell ref="C256:F257"/>
    <mergeCell ref="B260:C260"/>
    <mergeCell ref="L253:M253"/>
    <mergeCell ref="C250:G250"/>
    <mergeCell ref="H250:I250"/>
    <mergeCell ref="J250:K250"/>
    <mergeCell ref="L250:M250"/>
    <mergeCell ref="C252:G252"/>
    <mergeCell ref="H252:I252"/>
    <mergeCell ref="J252:K252"/>
    <mergeCell ref="L252:M252"/>
    <mergeCell ref="C253:G253"/>
    <mergeCell ref="H253:I253"/>
    <mergeCell ref="J253:K253"/>
    <mergeCell ref="C251:G251"/>
    <mergeCell ref="H251:I251"/>
    <mergeCell ref="J251:K251"/>
    <mergeCell ref="L251:M251"/>
    <mergeCell ref="H243:I243"/>
    <mergeCell ref="J243:K243"/>
    <mergeCell ref="L243:M243"/>
    <mergeCell ref="C249:G249"/>
    <mergeCell ref="H249:I249"/>
    <mergeCell ref="J249:K249"/>
    <mergeCell ref="L249:M249"/>
    <mergeCell ref="C245:G245"/>
    <mergeCell ref="H245:I245"/>
    <mergeCell ref="J245:K245"/>
    <mergeCell ref="L245:M245"/>
    <mergeCell ref="C246:G246"/>
    <mergeCell ref="H246:I246"/>
    <mergeCell ref="H244:I244"/>
    <mergeCell ref="J244:K244"/>
    <mergeCell ref="L244:M244"/>
    <mergeCell ref="C247:G247"/>
    <mergeCell ref="H247:I247"/>
    <mergeCell ref="J247:K247"/>
    <mergeCell ref="L247:M247"/>
    <mergeCell ref="C248:G248"/>
    <mergeCell ref="H248:I248"/>
    <mergeCell ref="J248:K248"/>
    <mergeCell ref="L248:M248"/>
    <mergeCell ref="C225:G225"/>
    <mergeCell ref="B213:C213"/>
    <mergeCell ref="B214:G214"/>
    <mergeCell ref="C215:G215"/>
    <mergeCell ref="C216:G216"/>
    <mergeCell ref="C217:G217"/>
    <mergeCell ref="C235:G235"/>
    <mergeCell ref="C237:G237"/>
    <mergeCell ref="C244:G244"/>
    <mergeCell ref="C228:G228"/>
    <mergeCell ref="B231:C231"/>
    <mergeCell ref="B232:G232"/>
    <mergeCell ref="C233:G233"/>
    <mergeCell ref="C234:G234"/>
    <mergeCell ref="B241:C241"/>
    <mergeCell ref="B242:G242"/>
    <mergeCell ref="C243:G243"/>
    <mergeCell ref="C192:F192"/>
    <mergeCell ref="B195:C195"/>
    <mergeCell ref="B196:G196"/>
    <mergeCell ref="C226:G226"/>
    <mergeCell ref="B186:G186"/>
    <mergeCell ref="C187:F187"/>
    <mergeCell ref="C188:F188"/>
    <mergeCell ref="C189:F189"/>
    <mergeCell ref="C190:F190"/>
    <mergeCell ref="C191:F191"/>
    <mergeCell ref="B205:G205"/>
    <mergeCell ref="C206:G206"/>
    <mergeCell ref="C207:G207"/>
    <mergeCell ref="C208:G208"/>
    <mergeCell ref="C210:G210"/>
    <mergeCell ref="C197:G197"/>
    <mergeCell ref="C198:G198"/>
    <mergeCell ref="C199:G199"/>
    <mergeCell ref="C201:G201"/>
    <mergeCell ref="B204:C204"/>
    <mergeCell ref="C219:G219"/>
    <mergeCell ref="B222:C222"/>
    <mergeCell ref="B223:G223"/>
    <mergeCell ref="C224:G224"/>
    <mergeCell ref="B185:C185"/>
    <mergeCell ref="C181:F181"/>
    <mergeCell ref="N181:O181"/>
    <mergeCell ref="P181:Q181"/>
    <mergeCell ref="C182:F182"/>
    <mergeCell ref="P182:Q182"/>
    <mergeCell ref="C179:F179"/>
    <mergeCell ref="N179:O179"/>
    <mergeCell ref="P179:Q179"/>
    <mergeCell ref="C180:F180"/>
    <mergeCell ref="N180:O180"/>
    <mergeCell ref="P180:Q180"/>
    <mergeCell ref="C177:F177"/>
    <mergeCell ref="N177:O177"/>
    <mergeCell ref="P177:Q177"/>
    <mergeCell ref="C178:F178"/>
    <mergeCell ref="N178:O178"/>
    <mergeCell ref="P178:Q178"/>
    <mergeCell ref="C175:F175"/>
    <mergeCell ref="N175:O175"/>
    <mergeCell ref="P175:Q175"/>
    <mergeCell ref="C176:F176"/>
    <mergeCell ref="N176:O176"/>
    <mergeCell ref="P176:Q176"/>
    <mergeCell ref="C173:F173"/>
    <mergeCell ref="N173:O173"/>
    <mergeCell ref="P173:Q173"/>
    <mergeCell ref="C174:F174"/>
    <mergeCell ref="N174:O174"/>
    <mergeCell ref="P174:Q174"/>
    <mergeCell ref="B170:G170"/>
    <mergeCell ref="N170:O170"/>
    <mergeCell ref="C171:F171"/>
    <mergeCell ref="N171:O171"/>
    <mergeCell ref="P171:Q171"/>
    <mergeCell ref="C172:F172"/>
    <mergeCell ref="N172:O172"/>
    <mergeCell ref="P172:Q172"/>
    <mergeCell ref="C166:F166"/>
    <mergeCell ref="N166:O166"/>
    <mergeCell ref="P166:Q166"/>
    <mergeCell ref="C167:F167"/>
    <mergeCell ref="P167:Q167"/>
    <mergeCell ref="B169:C169"/>
    <mergeCell ref="C164:F164"/>
    <mergeCell ref="N164:O164"/>
    <mergeCell ref="P164:Q164"/>
    <mergeCell ref="C165:F165"/>
    <mergeCell ref="N165:O165"/>
    <mergeCell ref="P165:Q165"/>
    <mergeCell ref="C162:F162"/>
    <mergeCell ref="N162:O162"/>
    <mergeCell ref="P162:Q162"/>
    <mergeCell ref="C163:F163"/>
    <mergeCell ref="N163:O163"/>
    <mergeCell ref="P163:Q163"/>
    <mergeCell ref="C160:F160"/>
    <mergeCell ref="N160:O160"/>
    <mergeCell ref="P160:Q160"/>
    <mergeCell ref="C161:F161"/>
    <mergeCell ref="N161:O161"/>
    <mergeCell ref="P161:Q161"/>
    <mergeCell ref="C158:F158"/>
    <mergeCell ref="N158:O158"/>
    <mergeCell ref="P158:Q158"/>
    <mergeCell ref="C159:F159"/>
    <mergeCell ref="N159:O159"/>
    <mergeCell ref="P159:Q159"/>
    <mergeCell ref="B155:G155"/>
    <mergeCell ref="N155:O155"/>
    <mergeCell ref="C156:F156"/>
    <mergeCell ref="N156:O156"/>
    <mergeCell ref="P156:Q156"/>
    <mergeCell ref="C157:F157"/>
    <mergeCell ref="N157:O157"/>
    <mergeCell ref="P157:Q157"/>
    <mergeCell ref="C151:F151"/>
    <mergeCell ref="N151:O151"/>
    <mergeCell ref="P151:Q151"/>
    <mergeCell ref="C152:F152"/>
    <mergeCell ref="P152:Q152"/>
    <mergeCell ref="B154:C154"/>
    <mergeCell ref="C149:F149"/>
    <mergeCell ref="N149:O149"/>
    <mergeCell ref="P149:Q149"/>
    <mergeCell ref="C150:F150"/>
    <mergeCell ref="N150:O150"/>
    <mergeCell ref="P150:Q150"/>
    <mergeCell ref="C147:F147"/>
    <mergeCell ref="N147:O147"/>
    <mergeCell ref="P147:Q147"/>
    <mergeCell ref="C148:F148"/>
    <mergeCell ref="N148:O148"/>
    <mergeCell ref="P148:Q148"/>
    <mergeCell ref="C145:F145"/>
    <mergeCell ref="N145:O145"/>
    <mergeCell ref="P145:Q145"/>
    <mergeCell ref="C146:F146"/>
    <mergeCell ref="N146:O146"/>
    <mergeCell ref="P146:Q146"/>
    <mergeCell ref="C143:F143"/>
    <mergeCell ref="N143:O143"/>
    <mergeCell ref="P143:Q143"/>
    <mergeCell ref="C144:F144"/>
    <mergeCell ref="N144:O144"/>
    <mergeCell ref="P144:Q144"/>
    <mergeCell ref="B140:G140"/>
    <mergeCell ref="N140:O140"/>
    <mergeCell ref="C141:F141"/>
    <mergeCell ref="N141:O141"/>
    <mergeCell ref="P141:Q141"/>
    <mergeCell ref="C142:F142"/>
    <mergeCell ref="N142:O142"/>
    <mergeCell ref="P142:Q142"/>
    <mergeCell ref="C136:F136"/>
    <mergeCell ref="N136:O136"/>
    <mergeCell ref="P136:Q136"/>
    <mergeCell ref="C137:F137"/>
    <mergeCell ref="P137:Q137"/>
    <mergeCell ref="B139:C139"/>
    <mergeCell ref="C134:F134"/>
    <mergeCell ref="N134:O134"/>
    <mergeCell ref="P134:Q134"/>
    <mergeCell ref="C135:F135"/>
    <mergeCell ref="N135:O135"/>
    <mergeCell ref="P135:Q135"/>
    <mergeCell ref="C132:F132"/>
    <mergeCell ref="N132:O132"/>
    <mergeCell ref="P132:Q132"/>
    <mergeCell ref="C133:F133"/>
    <mergeCell ref="N133:O133"/>
    <mergeCell ref="P133:Q133"/>
    <mergeCell ref="C130:F130"/>
    <mergeCell ref="N130:O130"/>
    <mergeCell ref="P130:Q130"/>
    <mergeCell ref="C131:F131"/>
    <mergeCell ref="N131:O131"/>
    <mergeCell ref="P131:Q131"/>
    <mergeCell ref="C128:F128"/>
    <mergeCell ref="N128:O128"/>
    <mergeCell ref="P128:Q128"/>
    <mergeCell ref="C129:F129"/>
    <mergeCell ref="N129:O129"/>
    <mergeCell ref="P129:Q129"/>
    <mergeCell ref="B125:G125"/>
    <mergeCell ref="N125:O125"/>
    <mergeCell ref="C126:F126"/>
    <mergeCell ref="N126:O126"/>
    <mergeCell ref="P126:Q126"/>
    <mergeCell ref="C127:F127"/>
    <mergeCell ref="N127:O127"/>
    <mergeCell ref="P127:Q127"/>
    <mergeCell ref="C121:F121"/>
    <mergeCell ref="N121:O121"/>
    <mergeCell ref="P121:Q121"/>
    <mergeCell ref="C122:F122"/>
    <mergeCell ref="P122:Q122"/>
    <mergeCell ref="B124:C124"/>
    <mergeCell ref="C119:F119"/>
    <mergeCell ref="N119:O119"/>
    <mergeCell ref="P119:Q119"/>
    <mergeCell ref="C120:F120"/>
    <mergeCell ref="N120:O120"/>
    <mergeCell ref="P120:Q120"/>
    <mergeCell ref="C117:F117"/>
    <mergeCell ref="N117:O117"/>
    <mergeCell ref="P117:Q117"/>
    <mergeCell ref="C118:F118"/>
    <mergeCell ref="N118:O118"/>
    <mergeCell ref="P118:Q118"/>
    <mergeCell ref="C115:F115"/>
    <mergeCell ref="N115:O115"/>
    <mergeCell ref="P115:Q115"/>
    <mergeCell ref="C116:F116"/>
    <mergeCell ref="N116:O116"/>
    <mergeCell ref="P116:Q116"/>
    <mergeCell ref="C113:F113"/>
    <mergeCell ref="N113:O113"/>
    <mergeCell ref="P113:Q113"/>
    <mergeCell ref="C114:F114"/>
    <mergeCell ref="N114:O114"/>
    <mergeCell ref="P114:Q114"/>
    <mergeCell ref="C111:F111"/>
    <mergeCell ref="N111:O111"/>
    <mergeCell ref="P111:Q111"/>
    <mergeCell ref="C112:F112"/>
    <mergeCell ref="N112:O112"/>
    <mergeCell ref="P112:Q112"/>
    <mergeCell ref="B104:F104"/>
    <mergeCell ref="G104:H104"/>
    <mergeCell ref="I104:J104"/>
    <mergeCell ref="K104:L104"/>
    <mergeCell ref="M104:N104"/>
    <mergeCell ref="B109:C109"/>
    <mergeCell ref="B110:G110"/>
    <mergeCell ref="N110:O110"/>
    <mergeCell ref="G106:H106"/>
    <mergeCell ref="I106:J106"/>
    <mergeCell ref="K106:L106"/>
    <mergeCell ref="M106:N106"/>
    <mergeCell ref="B105:F105"/>
    <mergeCell ref="G105:H105"/>
    <mergeCell ref="I105:J105"/>
    <mergeCell ref="K105:L105"/>
    <mergeCell ref="M105:N105"/>
    <mergeCell ref="B102:F102"/>
    <mergeCell ref="G102:H102"/>
    <mergeCell ref="I102:J102"/>
    <mergeCell ref="K102:L102"/>
    <mergeCell ref="M102:N102"/>
    <mergeCell ref="B103:F103"/>
    <mergeCell ref="G103:H103"/>
    <mergeCell ref="I103:J103"/>
    <mergeCell ref="K103:L103"/>
    <mergeCell ref="M103:N103"/>
    <mergeCell ref="G98:H98"/>
    <mergeCell ref="I98:J98"/>
    <mergeCell ref="K98:L98"/>
    <mergeCell ref="M98:N98"/>
    <mergeCell ref="B100:C100"/>
    <mergeCell ref="B101:F101"/>
    <mergeCell ref="G101:H101"/>
    <mergeCell ref="I101:J101"/>
    <mergeCell ref="K101:L101"/>
    <mergeCell ref="M101:N101"/>
    <mergeCell ref="B96:F96"/>
    <mergeCell ref="G96:H96"/>
    <mergeCell ref="I96:J96"/>
    <mergeCell ref="K96:L96"/>
    <mergeCell ref="M96:N96"/>
    <mergeCell ref="B97:F97"/>
    <mergeCell ref="G97:H97"/>
    <mergeCell ref="I97:J97"/>
    <mergeCell ref="K97:L97"/>
    <mergeCell ref="M97:N97"/>
    <mergeCell ref="B94:F94"/>
    <mergeCell ref="G94:H94"/>
    <mergeCell ref="I94:J94"/>
    <mergeCell ref="K94:L94"/>
    <mergeCell ref="M94:N94"/>
    <mergeCell ref="B95:F95"/>
    <mergeCell ref="G95:H95"/>
    <mergeCell ref="I95:J95"/>
    <mergeCell ref="K95:L95"/>
    <mergeCell ref="M95:N95"/>
    <mergeCell ref="G90:H90"/>
    <mergeCell ref="I90:J90"/>
    <mergeCell ref="K90:L90"/>
    <mergeCell ref="M90:N90"/>
    <mergeCell ref="B92:C92"/>
    <mergeCell ref="B93:F93"/>
    <mergeCell ref="G93:H93"/>
    <mergeCell ref="I93:J93"/>
    <mergeCell ref="K93:L93"/>
    <mergeCell ref="M93:N93"/>
    <mergeCell ref="B88:F88"/>
    <mergeCell ref="G88:H88"/>
    <mergeCell ref="I88:J88"/>
    <mergeCell ref="K88:L88"/>
    <mergeCell ref="M88:N88"/>
    <mergeCell ref="B89:F89"/>
    <mergeCell ref="G89:H89"/>
    <mergeCell ref="I89:J89"/>
    <mergeCell ref="K89:L89"/>
    <mergeCell ref="M89:N89"/>
    <mergeCell ref="B86:F86"/>
    <mergeCell ref="G86:H86"/>
    <mergeCell ref="I86:J86"/>
    <mergeCell ref="K86:L86"/>
    <mergeCell ref="M86:N86"/>
    <mergeCell ref="B87:F87"/>
    <mergeCell ref="G87:H87"/>
    <mergeCell ref="I87:J87"/>
    <mergeCell ref="K87:L87"/>
    <mergeCell ref="M87:N87"/>
    <mergeCell ref="G82:H82"/>
    <mergeCell ref="I82:J82"/>
    <mergeCell ref="K82:L82"/>
    <mergeCell ref="M82:N82"/>
    <mergeCell ref="B84:C84"/>
    <mergeCell ref="B85:F85"/>
    <mergeCell ref="G85:H85"/>
    <mergeCell ref="I85:J85"/>
    <mergeCell ref="K85:L85"/>
    <mergeCell ref="M85:N85"/>
    <mergeCell ref="B80:F80"/>
    <mergeCell ref="G80:H80"/>
    <mergeCell ref="I80:J80"/>
    <mergeCell ref="K80:L80"/>
    <mergeCell ref="M80:N80"/>
    <mergeCell ref="B81:F81"/>
    <mergeCell ref="G81:H81"/>
    <mergeCell ref="I81:J81"/>
    <mergeCell ref="K81:L81"/>
    <mergeCell ref="M81:N81"/>
    <mergeCell ref="B78:F78"/>
    <mergeCell ref="G78:H78"/>
    <mergeCell ref="I78:J78"/>
    <mergeCell ref="K78:L78"/>
    <mergeCell ref="M78:N78"/>
    <mergeCell ref="B79:F79"/>
    <mergeCell ref="G79:H79"/>
    <mergeCell ref="I79:J79"/>
    <mergeCell ref="K79:L79"/>
    <mergeCell ref="M79:N79"/>
    <mergeCell ref="B76:C76"/>
    <mergeCell ref="B77:F77"/>
    <mergeCell ref="G77:H77"/>
    <mergeCell ref="I77:J77"/>
    <mergeCell ref="K77:L77"/>
    <mergeCell ref="M77:N77"/>
    <mergeCell ref="B73:F73"/>
    <mergeCell ref="G73:H73"/>
    <mergeCell ref="I73:J73"/>
    <mergeCell ref="K73:L73"/>
    <mergeCell ref="M73:N73"/>
    <mergeCell ref="G74:H74"/>
    <mergeCell ref="I74:J74"/>
    <mergeCell ref="K74:L74"/>
    <mergeCell ref="M74:N74"/>
    <mergeCell ref="B71:F71"/>
    <mergeCell ref="G71:H71"/>
    <mergeCell ref="I71:J71"/>
    <mergeCell ref="K71:L71"/>
    <mergeCell ref="M71:N71"/>
    <mergeCell ref="B72:F72"/>
    <mergeCell ref="G72:H72"/>
    <mergeCell ref="I72:J72"/>
    <mergeCell ref="K72:L72"/>
    <mergeCell ref="M72:N72"/>
    <mergeCell ref="M69:N69"/>
    <mergeCell ref="B70:F70"/>
    <mergeCell ref="G70:H70"/>
    <mergeCell ref="I70:J70"/>
    <mergeCell ref="K70:L70"/>
    <mergeCell ref="M70:N70"/>
    <mergeCell ref="B64:F64"/>
    <mergeCell ref="B68:C68"/>
    <mergeCell ref="B69:F69"/>
    <mergeCell ref="G69:H69"/>
    <mergeCell ref="I69:J69"/>
    <mergeCell ref="K69:L69"/>
    <mergeCell ref="B65:F65"/>
    <mergeCell ref="B62:F62"/>
    <mergeCell ref="B63:F63"/>
    <mergeCell ref="B55:F55"/>
    <mergeCell ref="B57:F57"/>
    <mergeCell ref="B58:F58"/>
    <mergeCell ref="J58:K58"/>
    <mergeCell ref="B59:F59"/>
    <mergeCell ref="J59:K59"/>
    <mergeCell ref="B60:F60"/>
    <mergeCell ref="J61:K61"/>
    <mergeCell ref="J62:K62"/>
    <mergeCell ref="B50:C50"/>
    <mergeCell ref="B51:F51"/>
    <mergeCell ref="B52:F52"/>
    <mergeCell ref="B53:F53"/>
    <mergeCell ref="B54:F54"/>
    <mergeCell ref="C48:F48"/>
    <mergeCell ref="I48:J48"/>
    <mergeCell ref="K48:L48"/>
    <mergeCell ref="B61:F61"/>
    <mergeCell ref="J60:K60"/>
    <mergeCell ref="L60:M60"/>
    <mergeCell ref="M5:P5"/>
    <mergeCell ref="C9:E13"/>
    <mergeCell ref="M13:P14"/>
    <mergeCell ref="F17:M21"/>
    <mergeCell ref="C25:F26"/>
    <mergeCell ref="C28:I28"/>
    <mergeCell ref="C44:F44"/>
    <mergeCell ref="I44:J44"/>
    <mergeCell ref="K44:L44"/>
    <mergeCell ref="I41:J41"/>
    <mergeCell ref="K41:L41"/>
    <mergeCell ref="I42:J42"/>
    <mergeCell ref="K42:L42"/>
    <mergeCell ref="I43:J43"/>
    <mergeCell ref="K43:L43"/>
    <mergeCell ref="C31:F32"/>
    <mergeCell ref="C34:I34"/>
    <mergeCell ref="C37:F38"/>
    <mergeCell ref="B40:C40"/>
    <mergeCell ref="I40:J40"/>
    <mergeCell ref="K40:L40"/>
    <mergeCell ref="C42:F42"/>
    <mergeCell ref="C46:F46"/>
    <mergeCell ref="I46:J46"/>
    <mergeCell ref="K46:L46"/>
    <mergeCell ref="C47:F47"/>
    <mergeCell ref="I47:J47"/>
    <mergeCell ref="K47:L47"/>
    <mergeCell ref="C45:F45"/>
    <mergeCell ref="I45:J45"/>
    <mergeCell ref="K45:L45"/>
    <mergeCell ref="R181:S181"/>
    <mergeCell ref="R182:S182"/>
    <mergeCell ref="R156:S156"/>
    <mergeCell ref="R157:S157"/>
    <mergeCell ref="R158:S158"/>
    <mergeCell ref="R159:S159"/>
    <mergeCell ref="R160:S160"/>
    <mergeCell ref="R161:S161"/>
    <mergeCell ref="R162:S162"/>
    <mergeCell ref="R163:S163"/>
    <mergeCell ref="R164:S164"/>
    <mergeCell ref="R165:S165"/>
    <mergeCell ref="R166:S166"/>
    <mergeCell ref="R167:S167"/>
    <mergeCell ref="R171:S171"/>
    <mergeCell ref="R172:S172"/>
    <mergeCell ref="R173:S173"/>
    <mergeCell ref="R174:S174"/>
    <mergeCell ref="R175:S175"/>
    <mergeCell ref="R176:S176"/>
    <mergeCell ref="R177:S177"/>
    <mergeCell ref="R178:S178"/>
    <mergeCell ref="R179:S179"/>
    <mergeCell ref="R142:S142"/>
    <mergeCell ref="R143:S143"/>
    <mergeCell ref="R144:S144"/>
    <mergeCell ref="R145:S145"/>
    <mergeCell ref="R146:S146"/>
    <mergeCell ref="R147:S147"/>
    <mergeCell ref="R148:S148"/>
    <mergeCell ref="R149:S149"/>
    <mergeCell ref="R180:S180"/>
    <mergeCell ref="R130:S130"/>
    <mergeCell ref="R131:S131"/>
    <mergeCell ref="R132:S132"/>
    <mergeCell ref="R133:S133"/>
    <mergeCell ref="R134:S134"/>
    <mergeCell ref="R135:S135"/>
    <mergeCell ref="R136:S136"/>
    <mergeCell ref="R137:S137"/>
    <mergeCell ref="R141:S141"/>
    <mergeCell ref="R120:S120"/>
    <mergeCell ref="R121:S121"/>
    <mergeCell ref="R122:S122"/>
    <mergeCell ref="C200:G200"/>
    <mergeCell ref="C209:G209"/>
    <mergeCell ref="C218:G218"/>
    <mergeCell ref="C227:G227"/>
    <mergeCell ref="C236:G236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119:S119"/>
    <mergeCell ref="R150:S150"/>
    <mergeCell ref="R151:S151"/>
    <mergeCell ref="R152:S152"/>
    <mergeCell ref="R126:S126"/>
    <mergeCell ref="R127:S127"/>
    <mergeCell ref="R128:S128"/>
    <mergeCell ref="R129:S129"/>
  </mergeCells>
  <dataValidations count="17">
    <dataValidation allowBlank="1" showInputMessage="1" showErrorMessage="1" prompt="Jeżeli potrzebujesz dodatkowych wierszy skorzystaj z opcji &quot;odkryj&quot;." sqref="A116:B122 A327:B333 A176:B182 A312:B318 A146:B152 A131:B137 A376:B390 A161:B167 A248:B254 A267:B273 A360:B366 A282:B288 A297:B303"/>
    <dataValidation allowBlank="1" showInputMessage="1" showErrorMessage="1" prompt="Tabela wypełniana przez województwo._x000a_Proszę zwrócić uwagę, aby w wypełnianym wierszu nie pozostawić wolnych kolumn." sqref="B109:C109 B124:C124 B139:C139 B154:C154 B169:C169"/>
    <dataValidation allowBlank="1" showInputMessage="1" showErrorMessage="1" prompt="W tabeli województwo wypełnia jedynie kolumnę &quot;liczba&quot;." sqref="B185:C185 B195:C195 B204:C204 B213:C213 B222:C222 B231:C231 B68:C68 B76:C76 B84:C84 B92:C92 B100:C100"/>
    <dataValidation allowBlank="1" showInputMessage="1" showErrorMessage="1" prompt="Tabela wypełniana przez województwo." sqref="B368:C368 B241:C241 B339:C339 B351:C351 B260:B261 C260 B275:B276 C275 B290:B291 C290 B305:B306 C305 B320:B321 C320"/>
    <dataValidation allowBlank="1" showInputMessage="1" showErrorMessage="1" prompt="&quot;inne&quot; działania niż w pozycjach od 1 do 3 nie są objęte punktami aktywności." sqref="C201:G201 C228:G228 C210:G210 C219:G219 C237:G237"/>
    <dataValidation allowBlank="1" showInputMessage="1" showErrorMessage="1" prompt="Proszę o wpisanie roku, którego dotyczy dotacja." sqref="F17"/>
    <dataValidation allowBlank="1" showInputMessage="1" showErrorMessage="1" prompt="Proszę o uzupełnienie daty i miejscowości." sqref="M5:P5"/>
    <dataValidation allowBlank="1" showInputMessage="1" showErrorMessage="1" prompt="Proszę o uzupełnienie nazwy województwa." sqref="C9:E13"/>
    <dataValidation allowBlank="1" showInputMessage="1" showErrorMessage="1" prompt="Należy uzupełnić kolumnę jeżeli działanie nie zostało zrealizowane zgodnie z Wnioskiem o przyznanie dotacji celowej, zrealizowano działanie nie ujęte we Wniosku lub poniesiono wyższe koszty niż zakładane we Wniosku." sqref="L243:M253 K354:M365 N307:O317 N262:O272 N277:O287 N292:O302 N322:O332"/>
    <dataValidation allowBlank="1" showInputMessage="1" showErrorMessage="1" prompt="komórki wypełniane automatycznie." sqref="G57:G65 Q58:Q60 L58:M59 N58:N60 H57:I61 H63:I65"/>
    <dataValidation allowBlank="1" showInputMessage="1" showErrorMessage="1" prompt="Tabela pomocnicza wypełniana automatycznie." sqref="J58:J59"/>
    <dataValidation allowBlank="1" showInputMessage="1" showErrorMessage="1" prompt="tabela wypełniana automatycznie wykorzystując dane z tabel od 3.3 do 3.7" sqref="B50:C50 B40:C40"/>
    <dataValidation allowBlank="1" showInputMessage="1" showErrorMessage="1" prompt="deklarowana liczba PA dla poszczególnych LPI nie może być mniejsza niż minimalna liczba określona w załączniku nr 8 do Umow." sqref="H44:H47"/>
    <dataValidation type="whole" errorStyle="warning" operator="greaterThanOrEqual" allowBlank="1" showInputMessage="1" showErrorMessage="1" error="Deklarowana liczba PA niezgodna z Umową. Wniosek nie będzie zaakceptowany." prompt="deklarowana liczba PA nie może być mniejsza niż minimalna liczba określona w załączniku nr 8 do Umowy" sqref="H42">
      <formula1>H41</formula1>
    </dataValidation>
    <dataValidation allowBlank="1" showInputMessage="1" showErrorMessage="1" prompt="Tabela wypełniana przez województwo._x000a_Uwaga! Wydatki inwestycyjne są ponoszone z paragrafów inwestycyjnych, należy zwrócić uwagę aby zwrot niewykorzystanej części dotacji został dokonany z uwzględnieniem odpowiednich paragrafów." sqref="C25:F26"/>
    <dataValidation type="list" allowBlank="1" showInputMessage="1" showErrorMessage="1" sqref="H278:I287 H323:I332 H308:I317 H293:I302">
      <formula1>$M$17:$M$26</formula1>
    </dataValidation>
    <dataValidation allowBlank="1" showInputMessage="1" showErrorMessage="1" prompt="wartości wypełniane automatycznie danymi z tabel 3.3" sqref="G52:I56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5" fitToHeight="0" orientation="landscape" r:id="rId1"/>
  <rowBreaks count="5" manualBreakCount="5">
    <brk id="137" max="14" man="1"/>
    <brk id="182" max="14" man="1"/>
    <brk id="230" max="14" man="1"/>
    <brk id="255" max="14" man="1"/>
    <brk id="349" max="14" man="1"/>
  </rowBreaks>
  <ignoredErrors>
    <ignoredError sqref="K46 I46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'do aut wyliczen'!$M$17:$M$26</xm:f>
          </x14:formula1>
          <xm:sqref>H263:I272</xm:sqref>
        </x14:dataValidation>
        <x14:dataValidation type="list" allowBlank="1" showInputMessage="1" showErrorMessage="1">
          <x14:formula1>
            <xm:f>'do aut wyliczen'!$L$3:$L$6</xm:f>
          </x14:formula1>
          <xm:sqref>N172:N181 N112:N121 N157:N166 N127:N136 N142:N151</xm:sqref>
        </x14:dataValidation>
        <x14:dataValidation type="list" allowBlank="1" showInputMessage="1" showErrorMessage="1">
          <x14:formula1>
            <xm:f>'do aut wyliczen'!$K$3:$K$4</xm:f>
          </x14:formula1>
          <xm:sqref>M172:M181 M112:M121 M157:M166 M127:M136 M142:M151</xm:sqref>
        </x14:dataValidation>
        <x14:dataValidation type="list" allowBlank="1" showInputMessage="1" showErrorMessage="1">
          <x14:formula1>
            <xm:f>'do aut wyliczen'!$M$3:$M$4</xm:f>
          </x14:formula1>
          <xm:sqref>I356:J365 J244:K253 J263:K272 J278:K287 J293:K302 J308:K317 J323:K332</xm:sqref>
        </x14:dataValidation>
        <x14:dataValidation type="list" allowBlank="1" showInputMessage="1" showErrorMessage="1">
          <x14:formula1>
            <xm:f>'do aut wyliczen'!$K$33:$K$38</xm:f>
          </x14:formula1>
          <xm:sqref>H372:H391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M38"/>
  <sheetViews>
    <sheetView workbookViewId="0">
      <selection activeCell="B9" sqref="B9:F9"/>
    </sheetView>
  </sheetViews>
  <sheetFormatPr defaultRowHeight="15" x14ac:dyDescent="0.25"/>
  <cols>
    <col min="6" max="6" width="27.7109375" customWidth="1"/>
    <col min="7" max="7" width="12.7109375" customWidth="1"/>
    <col min="11" max="11" width="54.42578125" customWidth="1"/>
    <col min="12" max="12" width="51.140625" customWidth="1"/>
  </cols>
  <sheetData>
    <row r="2" spans="2:13" ht="21" customHeight="1" x14ac:dyDescent="0.35">
      <c r="B2" s="515" t="s">
        <v>122</v>
      </c>
      <c r="C2" s="515"/>
      <c r="D2" s="515"/>
      <c r="E2" s="515"/>
      <c r="F2" s="516"/>
      <c r="G2" s="4" t="s">
        <v>43</v>
      </c>
      <c r="K2" s="509" t="s">
        <v>133</v>
      </c>
      <c r="L2" s="509"/>
      <c r="M2" s="509"/>
    </row>
    <row r="3" spans="2:13" ht="21" x14ac:dyDescent="0.35">
      <c r="B3" s="513" t="s">
        <v>41</v>
      </c>
      <c r="C3" s="513"/>
      <c r="D3" s="513"/>
      <c r="E3" s="513"/>
      <c r="F3" s="514"/>
      <c r="G3" s="7">
        <v>2</v>
      </c>
      <c r="K3" s="5" t="s">
        <v>134</v>
      </c>
      <c r="L3" s="2" t="s">
        <v>159</v>
      </c>
      <c r="M3" s="1" t="s">
        <v>137</v>
      </c>
    </row>
    <row r="4" spans="2:13" ht="21" x14ac:dyDescent="0.35">
      <c r="B4" s="513" t="s">
        <v>42</v>
      </c>
      <c r="C4" s="513"/>
      <c r="D4" s="513"/>
      <c r="E4" s="513"/>
      <c r="F4" s="514"/>
      <c r="G4" s="7">
        <v>1</v>
      </c>
      <c r="K4" s="5" t="s">
        <v>135</v>
      </c>
      <c r="L4" s="2" t="s">
        <v>136</v>
      </c>
      <c r="M4" s="1" t="s">
        <v>138</v>
      </c>
    </row>
    <row r="5" spans="2:13" ht="21" x14ac:dyDescent="0.35">
      <c r="B5" s="513" t="s">
        <v>239</v>
      </c>
      <c r="C5" s="513"/>
      <c r="D5" s="513"/>
      <c r="E5" s="513"/>
      <c r="F5" s="514"/>
      <c r="G5" s="7">
        <v>3</v>
      </c>
      <c r="K5" s="6"/>
      <c r="L5" s="1" t="s">
        <v>139</v>
      </c>
      <c r="M5" s="6"/>
    </row>
    <row r="6" spans="2:13" ht="43.5" customHeight="1" x14ac:dyDescent="0.35">
      <c r="B6" s="517" t="s">
        <v>188</v>
      </c>
      <c r="C6" s="518"/>
      <c r="D6" s="518"/>
      <c r="E6" s="518"/>
      <c r="F6" s="519"/>
      <c r="G6" s="10">
        <v>9</v>
      </c>
      <c r="L6" s="185" t="s">
        <v>297</v>
      </c>
    </row>
    <row r="7" spans="2:13" ht="21" x14ac:dyDescent="0.35">
      <c r="B7" s="510" t="s">
        <v>123</v>
      </c>
      <c r="C7" s="511"/>
      <c r="D7" s="511"/>
      <c r="E7" s="511"/>
      <c r="F7" s="512"/>
      <c r="G7" s="7">
        <v>16</v>
      </c>
    </row>
    <row r="8" spans="2:13" ht="21" x14ac:dyDescent="0.35">
      <c r="B8" s="510" t="s">
        <v>124</v>
      </c>
      <c r="C8" s="511"/>
      <c r="D8" s="511"/>
      <c r="E8" s="511"/>
      <c r="F8" s="512"/>
      <c r="G8" s="7">
        <v>25</v>
      </c>
    </row>
    <row r="9" spans="2:13" ht="41.25" customHeight="1" x14ac:dyDescent="0.35">
      <c r="B9" s="510" t="s">
        <v>298</v>
      </c>
      <c r="C9" s="511"/>
      <c r="D9" s="511"/>
      <c r="E9" s="511"/>
      <c r="F9" s="512"/>
      <c r="G9" s="7">
        <v>10</v>
      </c>
    </row>
    <row r="10" spans="2:13" ht="21" x14ac:dyDescent="0.35">
      <c r="B10" s="510" t="s">
        <v>125</v>
      </c>
      <c r="C10" s="511"/>
      <c r="D10" s="511"/>
      <c r="E10" s="511"/>
      <c r="F10" s="512"/>
      <c r="G10" s="7">
        <v>35</v>
      </c>
      <c r="K10" s="521" t="s">
        <v>140</v>
      </c>
      <c r="L10" s="521"/>
      <c r="M10" s="521"/>
    </row>
    <row r="11" spans="2:13" ht="21" x14ac:dyDescent="0.35">
      <c r="B11" s="510" t="s">
        <v>126</v>
      </c>
      <c r="C11" s="511"/>
      <c r="D11" s="511"/>
      <c r="E11" s="511"/>
      <c r="F11" s="512"/>
      <c r="G11" s="7">
        <v>22</v>
      </c>
      <c r="K11" s="1" t="s">
        <v>141</v>
      </c>
    </row>
    <row r="12" spans="2:13" ht="39" customHeight="1" x14ac:dyDescent="0.35">
      <c r="B12" s="510" t="s">
        <v>241</v>
      </c>
      <c r="C12" s="511"/>
      <c r="D12" s="511"/>
      <c r="E12" s="511"/>
      <c r="F12" s="512"/>
      <c r="G12" s="7">
        <v>14</v>
      </c>
      <c r="K12" s="1" t="s">
        <v>142</v>
      </c>
    </row>
    <row r="13" spans="2:13" ht="38.25" customHeight="1" x14ac:dyDescent="0.35">
      <c r="B13" s="510" t="s">
        <v>283</v>
      </c>
      <c r="C13" s="511"/>
      <c r="D13" s="511"/>
      <c r="E13" s="511"/>
      <c r="F13" s="512"/>
      <c r="G13" s="7">
        <v>12</v>
      </c>
      <c r="K13" s="1" t="s">
        <v>143</v>
      </c>
    </row>
    <row r="14" spans="2:13" ht="43.5" customHeight="1" x14ac:dyDescent="0.35">
      <c r="B14" s="510" t="s">
        <v>284</v>
      </c>
      <c r="C14" s="511"/>
      <c r="D14" s="511"/>
      <c r="E14" s="511"/>
      <c r="F14" s="512"/>
      <c r="G14" s="7">
        <v>10</v>
      </c>
      <c r="K14" s="1" t="s">
        <v>144</v>
      </c>
    </row>
    <row r="15" spans="2:13" ht="38.25" customHeight="1" x14ac:dyDescent="0.25"/>
    <row r="16" spans="2:13" ht="42.75" customHeight="1" x14ac:dyDescent="0.35">
      <c r="K16" s="521" t="s">
        <v>146</v>
      </c>
      <c r="L16" s="521"/>
      <c r="M16" s="521"/>
    </row>
    <row r="17" spans="11:13" ht="29.25" customHeight="1" x14ac:dyDescent="0.35">
      <c r="K17" s="1" t="s">
        <v>147</v>
      </c>
      <c r="M17" s="6" t="s">
        <v>149</v>
      </c>
    </row>
    <row r="18" spans="11:13" ht="30" customHeight="1" x14ac:dyDescent="0.35">
      <c r="K18" s="1" t="s">
        <v>148</v>
      </c>
      <c r="M18" s="6" t="s">
        <v>150</v>
      </c>
    </row>
    <row r="19" spans="11:13" ht="21" customHeight="1" x14ac:dyDescent="0.35">
      <c r="K19" s="3"/>
      <c r="M19" s="6" t="s">
        <v>194</v>
      </c>
    </row>
    <row r="20" spans="11:13" ht="21.75" customHeight="1" x14ac:dyDescent="0.35">
      <c r="K20" s="3"/>
      <c r="M20" s="6" t="s">
        <v>195</v>
      </c>
    </row>
    <row r="21" spans="11:13" x14ac:dyDescent="0.25">
      <c r="M21" s="6" t="s">
        <v>151</v>
      </c>
    </row>
    <row r="22" spans="11:13" ht="18" customHeight="1" x14ac:dyDescent="0.25">
      <c r="M22" s="6" t="s">
        <v>152</v>
      </c>
    </row>
    <row r="23" spans="11:13" ht="20.25" customHeight="1" x14ac:dyDescent="0.25">
      <c r="M23" s="6" t="s">
        <v>196</v>
      </c>
    </row>
    <row r="24" spans="11:13" x14ac:dyDescent="0.25">
      <c r="M24" s="6" t="s">
        <v>153</v>
      </c>
    </row>
    <row r="25" spans="11:13" x14ac:dyDescent="0.25">
      <c r="M25" s="6" t="s">
        <v>154</v>
      </c>
    </row>
    <row r="26" spans="11:13" x14ac:dyDescent="0.25">
      <c r="M26" s="8" t="s">
        <v>155</v>
      </c>
    </row>
    <row r="27" spans="11:13" x14ac:dyDescent="0.25">
      <c r="M27" s="9"/>
    </row>
    <row r="28" spans="11:13" x14ac:dyDescent="0.25">
      <c r="M28" s="9"/>
    </row>
    <row r="29" spans="11:13" x14ac:dyDescent="0.25">
      <c r="M29" s="9"/>
    </row>
    <row r="31" spans="11:13" x14ac:dyDescent="0.25">
      <c r="K31" s="520" t="s">
        <v>180</v>
      </c>
      <c r="L31" s="520"/>
      <c r="M31" s="520"/>
    </row>
    <row r="32" spans="11:13" x14ac:dyDescent="0.25">
      <c r="K32" s="520"/>
      <c r="L32" s="520"/>
      <c r="M32" s="520"/>
    </row>
    <row r="33" spans="11:11" x14ac:dyDescent="0.25">
      <c r="K33" s="6" t="s">
        <v>181</v>
      </c>
    </row>
    <row r="34" spans="11:11" x14ac:dyDescent="0.25">
      <c r="K34" s="6" t="s">
        <v>247</v>
      </c>
    </row>
    <row r="35" spans="11:11" x14ac:dyDescent="0.25">
      <c r="K35" s="6" t="s">
        <v>248</v>
      </c>
    </row>
    <row r="36" spans="11:11" x14ac:dyDescent="0.25">
      <c r="K36" s="6" t="s">
        <v>249</v>
      </c>
    </row>
    <row r="37" spans="11:11" x14ac:dyDescent="0.25">
      <c r="K37" s="6" t="s">
        <v>250</v>
      </c>
    </row>
    <row r="38" spans="11:11" x14ac:dyDescent="0.25">
      <c r="K38" s="6" t="s">
        <v>251</v>
      </c>
    </row>
  </sheetData>
  <sheetProtection password="FFE0" sheet="1" objects="1" scenarios="1"/>
  <mergeCells count="17">
    <mergeCell ref="K31:M32"/>
    <mergeCell ref="B4:F4"/>
    <mergeCell ref="K10:M10"/>
    <mergeCell ref="K16:M16"/>
    <mergeCell ref="B14:F14"/>
    <mergeCell ref="B13:F13"/>
    <mergeCell ref="B12:F12"/>
    <mergeCell ref="K2:M2"/>
    <mergeCell ref="B11:F11"/>
    <mergeCell ref="B5:F5"/>
    <mergeCell ref="B2:F2"/>
    <mergeCell ref="B3:F3"/>
    <mergeCell ref="B7:F7"/>
    <mergeCell ref="B8:F8"/>
    <mergeCell ref="B10:F10"/>
    <mergeCell ref="B6:F6"/>
    <mergeCell ref="B9:F9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Wniosek o dotację</vt:lpstr>
      <vt:lpstr>Rap. merytor. do I transzy</vt:lpstr>
      <vt:lpstr>Rap. merytor. do II transzy</vt:lpstr>
      <vt:lpstr>Rap. merytor. do III transzy</vt:lpstr>
      <vt:lpstr>do aut wyliczen</vt:lpstr>
      <vt:lpstr>Arkusz3</vt:lpstr>
      <vt:lpstr>'do aut wyliczen'!Obszar_wydruku</vt:lpstr>
      <vt:lpstr>'Rap. merytor. do I transzy'!Obszar_wydruku</vt:lpstr>
      <vt:lpstr>'Rap. merytor. do II transzy'!Obszar_wydruku</vt:lpstr>
      <vt:lpstr>'Rap. merytor. do III transzy'!Obszar_wydruku</vt:lpstr>
      <vt:lpstr>'Wniosek o dotację'!Obszar_wydruku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2019-09-23T11:09:30Z</dcterms:modified>
</cp:coreProperties>
</file>