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8_{1383375B-F378-4AF7-B575-B6A088209D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do Uchwały" sheetId="2" r:id="rId1"/>
    <sheet name="Arkusz3" sheetId="3" r:id="rId2"/>
  </sheets>
  <definedNames>
    <definedName name="_xlnm.Print_Titles" localSheetId="0">'Załącznik do Uchwały'!$2:$4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2" l="1"/>
  <c r="L64" i="2"/>
  <c r="L62" i="2"/>
  <c r="L57" i="2"/>
  <c r="G57" i="2" s="1"/>
  <c r="L52" i="2"/>
  <c r="L45" i="2"/>
  <c r="L39" i="2"/>
  <c r="L37" i="2"/>
  <c r="L28" i="2"/>
  <c r="L25" i="2"/>
  <c r="L23" i="2"/>
  <c r="L14" i="2"/>
  <c r="L19" i="2"/>
  <c r="G39" i="2" l="1"/>
  <c r="G23" i="2"/>
  <c r="G28" i="2"/>
  <c r="G14" i="2"/>
  <c r="I14" i="2" s="1"/>
  <c r="L68" i="2"/>
  <c r="G64" i="2" s="1"/>
  <c r="L55" i="2"/>
  <c r="G52" i="2" s="1"/>
  <c r="L7" i="2"/>
  <c r="L5" i="2"/>
  <c r="G70" i="2" l="1"/>
  <c r="I5" i="2"/>
  <c r="I11" i="2" l="1"/>
  <c r="I70" i="2" s="1"/>
</calcChain>
</file>

<file path=xl/sharedStrings.xml><?xml version="1.0" encoding="utf-8"?>
<sst xmlns="http://schemas.openxmlformats.org/spreadsheetml/2006/main" count="117" uniqueCount="99">
  <si>
    <t>Nr oferty</t>
  </si>
  <si>
    <t>Nazwa własna 
projektu</t>
  </si>
  <si>
    <t>L.p.</t>
  </si>
  <si>
    <t>Koszty merytoryczne:</t>
  </si>
  <si>
    <t>Koszty administracyjne:</t>
  </si>
  <si>
    <t>Razem działania 2.2 i 2.3</t>
  </si>
  <si>
    <t>Oferent</t>
  </si>
  <si>
    <t xml:space="preserve">Nazwa kosztów 
</t>
  </si>
  <si>
    <t>Nr</t>
  </si>
  <si>
    <t>Liczba przyznanych punktów</t>
  </si>
  <si>
    <t>Przyznana</t>
  </si>
  <si>
    <t>Razem:</t>
  </si>
  <si>
    <t>Kwota
(w zł)</t>
  </si>
  <si>
    <t>Przyznana dotacja</t>
  </si>
  <si>
    <t>Rozdział 
85153</t>
  </si>
  <si>
    <t>Rozdział 
85154</t>
  </si>
  <si>
    <t xml:space="preserve">Szkolenie stacjonarne dla sprzedawców </t>
  </si>
  <si>
    <t>2.2.</t>
  </si>
  <si>
    <t>Dyżur specjalisty resocjalizacji 
(100 h x 50,00)</t>
  </si>
  <si>
    <t>Wynagrodzenie osoby prowadzącej grupy rozwoju osobistego 
(80 h x 90,00)</t>
  </si>
  <si>
    <t>Wynagrodzenie osoby prowadzącej zajęcia informacyjno-edukacyjne 
(22 h x 70,00)</t>
  </si>
  <si>
    <t>2.1.</t>
  </si>
  <si>
    <t>Koordynacja projektu (40 h x 50,00)</t>
  </si>
  <si>
    <t>Smak Życia - czyli debata o dopalaczach</t>
  </si>
  <si>
    <t>ROPS.DPU.401-402.7.1.2.2025</t>
  </si>
  <si>
    <t>Zaloguj się do Życia 
- Nowe Wyzwania Profilaktyki Uzależnień wśród Młodzieży</t>
  </si>
  <si>
    <t>ROPS.DPU.401-402.7.1.3.2025</t>
  </si>
  <si>
    <t>MindApp- świadomy wybór 
w przeciwdziałaniu uzależnieniom</t>
  </si>
  <si>
    <t>ROPS.DPU.401-402.7.1.4.2025</t>
  </si>
  <si>
    <t>Wróć do życia</t>
  </si>
  <si>
    <t>ROPS.DPU.401-402.7.1.5.2025</t>
  </si>
  <si>
    <t>Prowadzę Jestem Trzeźwy. Wybieram mądrze</t>
  </si>
  <si>
    <t>Wynagrodzenie grafika (60 h x 55,00)</t>
  </si>
  <si>
    <t>ROPS.DPU.401-402.7.2.1.1.2025</t>
  </si>
  <si>
    <r>
      <t xml:space="preserve">Fundacja </t>
    </r>
    <r>
      <rPr>
        <i/>
        <sz val="10"/>
        <rFont val="Arial"/>
        <family val="2"/>
        <charset val="238"/>
      </rPr>
      <t>Trzeźwość 
im. Krzysztofa Gmyrka</t>
    </r>
    <r>
      <rPr>
        <sz val="10"/>
        <rFont val="Arial"/>
        <family val="2"/>
        <charset val="238"/>
      </rPr>
      <t xml:space="preserve">
ul. 1-go Maja 88
40-240 Katowice</t>
    </r>
  </si>
  <si>
    <r>
      <t xml:space="preserve">Fundacja </t>
    </r>
    <r>
      <rPr>
        <i/>
        <sz val="10"/>
        <rFont val="Arial"/>
        <family val="2"/>
        <charset val="238"/>
      </rPr>
      <t>TVS</t>
    </r>
    <r>
      <rPr>
        <sz val="10"/>
        <rFont val="Arial"/>
        <family val="2"/>
        <charset val="238"/>
      </rPr>
      <t xml:space="preserve">
Plac Grunwaldzki 12
40-126 Katowice</t>
    </r>
  </si>
  <si>
    <r>
      <t xml:space="preserve">Fundacja </t>
    </r>
    <r>
      <rPr>
        <i/>
        <sz val="10"/>
        <rFont val="Arial"/>
        <family val="2"/>
        <charset val="238"/>
      </rPr>
      <t>Mind Revolution</t>
    </r>
    <r>
      <rPr>
        <sz val="10"/>
        <rFont val="Arial"/>
        <family val="2"/>
        <charset val="238"/>
      </rPr>
      <t xml:space="preserve">
ul. Siemińskiego 20d
44-100 Gliwice</t>
    </r>
  </si>
  <si>
    <r>
      <t>Fundacja</t>
    </r>
    <r>
      <rPr>
        <i/>
        <sz val="10"/>
        <rFont val="Arial"/>
        <family val="2"/>
        <charset val="238"/>
      </rPr>
      <t xml:space="preserve"> Możemy Więcej</t>
    </r>
    <r>
      <rPr>
        <sz val="10"/>
        <rFont val="Arial"/>
        <family val="2"/>
        <charset val="238"/>
      </rPr>
      <t xml:space="preserve">
ul. Cichociemnych 18
44-100 Gliwice</t>
    </r>
  </si>
  <si>
    <t>Koordynacja zadania (4 m-ce x 200,00)</t>
  </si>
  <si>
    <t>Rozliczenie finansowe projektu - usługa</t>
  </si>
  <si>
    <r>
      <t xml:space="preserve">Stowarzyszenie </t>
    </r>
    <r>
      <rPr>
        <i/>
        <sz val="10"/>
        <rFont val="Arial"/>
        <family val="2"/>
        <charset val="238"/>
      </rPr>
      <t xml:space="preserve">Psychoprofilaktyki 
i Terapii Rodzin "SPTR"
</t>
    </r>
    <r>
      <rPr>
        <sz val="10"/>
        <rFont val="Arial"/>
        <family val="2"/>
        <charset val="238"/>
      </rPr>
      <t>ul. Mikołaja Kopernika 14
40-064 Katowice</t>
    </r>
  </si>
  <si>
    <t>ROPS.DPU.401-402.7.2.1.2.2025</t>
  </si>
  <si>
    <t>Wynagrodzenie eksperta odpowiedzialnego za rekrutację i nadzór merytoryczny (30 h x 60,00)</t>
  </si>
  <si>
    <t>Ewaluacja zadania (30 h x 70,00)</t>
  </si>
  <si>
    <r>
      <t xml:space="preserve">Realizacja Programu </t>
    </r>
    <r>
      <rPr>
        <i/>
        <sz val="10"/>
        <rFont val="Arial"/>
        <family val="2"/>
        <charset val="238"/>
      </rPr>
      <t>Debata</t>
    </r>
    <r>
      <rPr>
        <sz val="10"/>
        <rFont val="Arial"/>
        <family val="2"/>
        <charset val="238"/>
      </rPr>
      <t xml:space="preserve"> 
(36 realizacji x 600,00)</t>
    </r>
  </si>
  <si>
    <t>ROPS.DPU.401-402.7.2.1.3.2025</t>
  </si>
  <si>
    <t>Towarzystwo Edukacji Otwartej
ul. Robotnicza 36/38
53-608 Wrocław</t>
  </si>
  <si>
    <t xml:space="preserve">Tutoring Szkolny 
- program pedagogiki dialogu </t>
  </si>
  <si>
    <t>Ewaluacja projektu (5 h x 80,00)</t>
  </si>
  <si>
    <t>Obsługa księgowa (4 m-ce x 100,00)</t>
  </si>
  <si>
    <t>ROPS.DPU.401-402.7.2.1.4.2025</t>
  </si>
  <si>
    <t>Nie daj się wkręcić! 
- Profilaktyka uzależnień Programy profilaktyczne przeciwdziałania narkomanii</t>
  </si>
  <si>
    <r>
      <rPr>
        <i/>
        <sz val="10"/>
        <rFont val="Arial"/>
        <family val="2"/>
        <charset val="238"/>
      </rPr>
      <t xml:space="preserve">IQ Edu Non Profit </t>
    </r>
    <r>
      <rPr>
        <sz val="10"/>
        <rFont val="Arial"/>
        <family val="2"/>
        <charset val="238"/>
      </rPr>
      <t xml:space="preserve">
Spółka z ograniczoną odpowiedzialnością 
Aleja Niepodległości 32
43-100 Tychy</t>
    </r>
  </si>
  <si>
    <r>
      <t xml:space="preserve">Fundacja </t>
    </r>
    <r>
      <rPr>
        <i/>
        <sz val="10"/>
        <rFont val="Arial"/>
        <family val="2"/>
        <charset val="238"/>
      </rPr>
      <t>Centrum Działań Profilaktycznych</t>
    </r>
    <r>
      <rPr>
        <sz val="10"/>
        <rFont val="Arial"/>
        <family val="2"/>
        <charset val="238"/>
      </rPr>
      <t xml:space="preserve">
ul. Kościuszki 39a
32-020 Wieliczka</t>
    </r>
  </si>
  <si>
    <t>Pakiet programów rekomendowanych Program Profilaktyczny Debata i Program Szkolna Interwencja Profilaktyczna</t>
  </si>
  <si>
    <t>ROPS.DPU.401-402.7.2.2.1.2025</t>
  </si>
  <si>
    <t>Rodzina bez ryzyka 
- wzmacnianie kompetencji rodzicielskich 
w Gminie Miedźna</t>
  </si>
  <si>
    <r>
      <t xml:space="preserve">Fundacja </t>
    </r>
    <r>
      <rPr>
        <i/>
        <sz val="10"/>
        <rFont val="Arial"/>
        <family val="2"/>
        <charset val="238"/>
      </rPr>
      <t>Międzynarodowe Centrum Pomocy Psychologicznej</t>
    </r>
    <r>
      <rPr>
        <sz val="10"/>
        <rFont val="Arial"/>
        <family val="2"/>
        <charset val="238"/>
      </rPr>
      <t xml:space="preserve">
ul. Górnicza 28/19
43-225 Wola 
gm. Miedźna</t>
    </r>
  </si>
  <si>
    <t>ROPS.DPU.401-402.7.2.2.2.2025</t>
  </si>
  <si>
    <t>Zdrowie i emocje 
- skrzynka 
z narzędziami</t>
  </si>
  <si>
    <t>Poszerzenie pakietu edukacyjnego (8 h x 100,00)</t>
  </si>
  <si>
    <t>Zarządzanie projektem (16 h x 60,00)</t>
  </si>
  <si>
    <r>
      <t xml:space="preserve">Fundacja 
</t>
    </r>
    <r>
      <rPr>
        <i/>
        <sz val="10"/>
        <rFont val="Arial"/>
        <family val="2"/>
        <charset val="238"/>
      </rPr>
      <t>"Gwiazda Nadziei"</t>
    </r>
    <r>
      <rPr>
        <sz val="10"/>
        <rFont val="Arial"/>
        <family val="2"/>
        <charset val="238"/>
      </rPr>
      <t xml:space="preserve">
ul. Dąbrowskiego 22
40-032 Katowice</t>
    </r>
  </si>
  <si>
    <t>ROPS.DPU.401-402.7.3.1.2025</t>
  </si>
  <si>
    <t>Iskra Odporności</t>
  </si>
  <si>
    <t>Wynagrodzenie osoby prowadzącej zajęcia profilaktyczne (22 h x 75,00)</t>
  </si>
  <si>
    <t>Wynagrodzenie osoby prowadzącej zajęcia socjoterapeutyczne, terapeutyczne, korekcyjne, kompensacyjne (30 h x 75,00)</t>
  </si>
  <si>
    <t>Koordynacja zadania (8 h x 50,00)</t>
  </si>
  <si>
    <r>
      <t xml:space="preserve">Fundacja 
</t>
    </r>
    <r>
      <rPr>
        <i/>
        <sz val="10"/>
        <rFont val="Arial"/>
        <family val="2"/>
        <charset val="238"/>
      </rPr>
      <t>Jesteśmy dla Was</t>
    </r>
    <r>
      <rPr>
        <sz val="10"/>
        <rFont val="Arial"/>
        <family val="2"/>
        <charset val="238"/>
      </rPr>
      <t xml:space="preserve">
Aleja Korfantego 125A
40-156 Katowice</t>
    </r>
  </si>
  <si>
    <t>ROPS.DPU.401-402.7.3.2.2025</t>
  </si>
  <si>
    <t>Wynagrodzenie wychowawców prowadzących działania opiekuńczo-wychowawcze i edukacyjne 
(200 h x 75,00)</t>
  </si>
  <si>
    <t>Obsługa księgowa (8 h x 65,00)</t>
  </si>
  <si>
    <r>
      <t xml:space="preserve">Fundacja </t>
    </r>
    <r>
      <rPr>
        <i/>
        <sz val="10"/>
        <rFont val="Arial"/>
        <family val="2"/>
        <charset val="238"/>
      </rPr>
      <t>Godne Życie</t>
    </r>
    <r>
      <rPr>
        <sz val="10"/>
        <rFont val="Arial"/>
        <family val="2"/>
        <charset val="238"/>
      </rPr>
      <t xml:space="preserve">
ul. Sienkiewicza 6a
41-300 Dąbrowa Górnicza</t>
    </r>
  </si>
  <si>
    <t>Ku rozwojowi</t>
  </si>
  <si>
    <t>Kwota środków finansowych
(w zł)</t>
  </si>
  <si>
    <t>Reklama na autobusach (33 szt. x 2 000,00)</t>
  </si>
  <si>
    <t>Reklama na billboardach (18 szt. x 2 200,00)</t>
  </si>
  <si>
    <t>Reklama w internecie m. in. na Facebooku, Instagramie, Tik Toku i Youtube</t>
  </si>
  <si>
    <t>Obsługa mediów społecznościowych wraz 
z tworzeniem postów i grafik, wykup reklam 
w regionalnych stacjach radiowych, produkcja spotów wideo i radiowego, zaangażowanie ambasadorów, sesja zdjęciowa</t>
  </si>
  <si>
    <t>Wynagrodzenie mecenasa (10 h x 150,00)</t>
  </si>
  <si>
    <t>Realizacja programu "Smak życia czyli debata o dopalaczach" (60 edycji x 530,00)</t>
  </si>
  <si>
    <t>Wynagrodzenie koordynatora (90 h x 55,00)</t>
  </si>
  <si>
    <r>
      <t xml:space="preserve">Przygotowanie i wydruk materiałów do realizacji Programu </t>
    </r>
    <r>
      <rPr>
        <i/>
        <sz val="10"/>
        <rFont val="Arial"/>
        <family val="2"/>
        <charset val="238"/>
      </rPr>
      <t xml:space="preserve">Debata </t>
    </r>
    <r>
      <rPr>
        <sz val="10"/>
        <rFont val="Arial"/>
        <family val="2"/>
        <charset val="238"/>
      </rPr>
      <t>(36 kompletów x 80,00)</t>
    </r>
  </si>
  <si>
    <r>
      <t xml:space="preserve">Przygotowanie i wydruk materiałów do realizacji Programu </t>
    </r>
    <r>
      <rPr>
        <i/>
        <sz val="10"/>
        <rFont val="Arial"/>
        <family val="2"/>
        <charset val="238"/>
      </rPr>
      <t>Szkolna Interwencja Profilaktyczna</t>
    </r>
    <r>
      <rPr>
        <sz val="10"/>
        <rFont val="Arial"/>
        <family val="2"/>
        <charset val="238"/>
      </rPr>
      <t xml:space="preserve"> 
- etap I (3 komplety x 350,00)</t>
    </r>
  </si>
  <si>
    <r>
      <t>Przygotowanie i wydruk materiałów do realizacji Programu</t>
    </r>
    <r>
      <rPr>
        <i/>
        <sz val="10"/>
        <rFont val="Arial"/>
        <family val="2"/>
        <charset val="238"/>
      </rPr>
      <t xml:space="preserve"> Szkolna Interwencja Profilaktyczna</t>
    </r>
    <r>
      <rPr>
        <sz val="10"/>
        <rFont val="Arial"/>
        <family val="2"/>
        <charset val="238"/>
      </rPr>
      <t xml:space="preserve"> 
- etap II</t>
    </r>
  </si>
  <si>
    <r>
      <t xml:space="preserve">Realizacja Programu </t>
    </r>
    <r>
      <rPr>
        <i/>
        <sz val="10"/>
        <rFont val="Arial"/>
        <family val="2"/>
        <charset val="238"/>
      </rPr>
      <t>Szkolna Interwencja Profilaktyczna</t>
    </r>
    <r>
      <rPr>
        <sz val="10"/>
        <rFont val="Arial"/>
        <family val="2"/>
        <charset val="238"/>
      </rPr>
      <t xml:space="preserve"> etap I (3 realizacje x 800,00)</t>
    </r>
  </si>
  <si>
    <r>
      <t xml:space="preserve">Realizacja Programu </t>
    </r>
    <r>
      <rPr>
        <i/>
        <sz val="10"/>
        <rFont val="Arial"/>
        <family val="2"/>
        <charset val="238"/>
      </rPr>
      <t>Szkolna Interwencja Profilaktyczna</t>
    </r>
    <r>
      <rPr>
        <sz val="10"/>
        <rFont val="Arial"/>
        <family val="2"/>
        <charset val="238"/>
      </rPr>
      <t xml:space="preserve"> etap II (1 realizacja)</t>
    </r>
  </si>
  <si>
    <t>Wynagrodzenie specjalisty ds. rekrutacji 
(15 h x 65,00)</t>
  </si>
  <si>
    <t xml:space="preserve">Przygotowanie techniczne transmisji szkoleń otwartych (2 szkolenia x 200,00) </t>
  </si>
  <si>
    <t xml:space="preserve">Przeprowadzenie on line superwizji indywidualnych (36 h x 120,00) </t>
  </si>
  <si>
    <t>Przeprowadzenie on line szkolenia tutorskiego I stopnia (2 grupy x 8 dni x 1 500,00)</t>
  </si>
  <si>
    <t>Wydruk pakietów edukacyjnych do przeprowadzenia zajęć profilaktycznych 
(200 szt. x 120,00)</t>
  </si>
  <si>
    <t>Wynagrodzenie osoby prowadzącej zajęcia dla dzieci i młodzieży w zakresie opieki 
i wychowania (90 h x 60,00)</t>
  </si>
  <si>
    <t>Wynagrodzenie wychowawców prowadzących działania profilaktyczne (40 h x 75,00)</t>
  </si>
  <si>
    <t>Zapewnienie posiłku dzieciom 
w trakcie pobytu w placówce (4 m-ce x 1 800,00)</t>
  </si>
  <si>
    <t>Zapewnienie posiłku dla dzieci w trakcie pobytu 
w placówce (370 osobodni x 8,00)</t>
  </si>
  <si>
    <t xml:space="preserve">Zadanie konkursowe/
Działanie </t>
  </si>
  <si>
    <r>
      <t xml:space="preserve">Oferty finansowane z budżetu Województwa Śląskiego  w ramach 
</t>
    </r>
    <r>
      <rPr>
        <b/>
        <i/>
        <sz val="10"/>
        <color theme="1"/>
        <rFont val="Arial"/>
        <family val="2"/>
        <charset val="238"/>
      </rPr>
      <t>Konkursu ofert na realizację przedsięwzięć w zakresie profilaktyki uzależnień w 2025 roku</t>
    </r>
  </si>
  <si>
    <t>Załącznik do Uchwały Nr 1836/103/VII/2025
Zarządu Województwa Śląskiego
z dnia 20.08.2025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</si>
</sst>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_z_ł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0" fillId="0" borderId="0" xfId="0" applyNumberFormat="1"/>
    <xf numFmtId="165" fontId="4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textRotation="90"/>
    </xf>
    <xf numFmtId="0" fontId="8" fillId="0" borderId="0" xfId="0" applyFont="1" applyAlignment="1">
      <alignment wrapText="1"/>
    </xf>
    <xf numFmtId="165" fontId="8" fillId="0" borderId="0" xfId="0" applyNumberFormat="1" applyFont="1" applyAlignment="1">
      <alignment horizontal="center"/>
    </xf>
    <xf numFmtId="165" fontId="8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horizontal="center"/>
    </xf>
    <xf numFmtId="165" fontId="9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9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8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4" fillId="0" borderId="1" xfId="0" applyNumberFormat="1" applyFont="1" applyBorder="1" applyAlignment="1">
      <alignment horizontal="left" vertical="center"/>
    </xf>
    <xf numFmtId="165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right" vertical="center" textRotation="90" wrapText="1"/>
    </xf>
    <xf numFmtId="0" fontId="8" fillId="0" borderId="1" xfId="0" applyFont="1" applyBorder="1" applyAlignment="1">
      <alignment horizontal="right" vertical="center" textRotation="90"/>
    </xf>
    <xf numFmtId="164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FFFF99"/>
      <color rgb="FFCCCC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2"/>
  <sheetViews>
    <sheetView tabSelected="1" view="pageLayout" topLeftCell="A7" zoomScale="90" zoomScaleNormal="100" zoomScalePageLayoutView="90" workbookViewId="0">
      <selection activeCell="H70" sqref="H70"/>
    </sheetView>
  </sheetViews>
  <sheetFormatPr defaultRowHeight="15" x14ac:dyDescent="0.25"/>
  <cols>
    <col min="1" max="1" width="5.5703125" customWidth="1"/>
    <col min="2" max="2" width="10.28515625" style="35" customWidth="1"/>
    <col min="3" max="3" width="9" customWidth="1"/>
    <col min="4" max="4" width="23.28515625" customWidth="1"/>
    <col min="5" max="5" width="20" customWidth="1"/>
    <col min="6" max="6" width="9" customWidth="1"/>
    <col min="7" max="7" width="12.5703125" style="10" customWidth="1"/>
    <col min="8" max="8" width="14.42578125" style="8" customWidth="1"/>
    <col min="9" max="9" width="13.28515625" customWidth="1"/>
    <col min="10" max="10" width="5.28515625" customWidth="1"/>
    <col min="11" max="11" width="43.140625" style="1" customWidth="1"/>
    <col min="12" max="12" width="13.140625" style="30" customWidth="1"/>
  </cols>
  <sheetData>
    <row r="1" spans="1:12" ht="39.75" customHeight="1" x14ac:dyDescent="0.25">
      <c r="A1" s="14"/>
      <c r="B1" s="33"/>
      <c r="C1" s="15"/>
      <c r="D1" s="16"/>
      <c r="E1" s="16"/>
      <c r="F1" s="14"/>
      <c r="G1" s="17"/>
      <c r="H1" s="18"/>
      <c r="I1" s="18"/>
      <c r="J1" s="14"/>
      <c r="K1" s="55" t="s">
        <v>98</v>
      </c>
      <c r="L1" s="56"/>
    </row>
    <row r="2" spans="1:12" ht="31.5" customHeight="1" x14ac:dyDescent="0.25">
      <c r="A2" s="57" t="s">
        <v>97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7" customHeight="1" x14ac:dyDescent="0.25">
      <c r="A3" s="38" t="s">
        <v>2</v>
      </c>
      <c r="B3" s="58" t="s">
        <v>0</v>
      </c>
      <c r="C3" s="61" t="s">
        <v>96</v>
      </c>
      <c r="D3" s="59" t="s">
        <v>6</v>
      </c>
      <c r="E3" s="59" t="s">
        <v>1</v>
      </c>
      <c r="F3" s="58" t="s">
        <v>9</v>
      </c>
      <c r="G3" s="63" t="s">
        <v>74</v>
      </c>
      <c r="H3" s="64"/>
      <c r="I3" s="64"/>
      <c r="J3" s="38" t="s">
        <v>13</v>
      </c>
      <c r="K3" s="38"/>
      <c r="L3" s="38"/>
    </row>
    <row r="4" spans="1:12" ht="60" customHeight="1" x14ac:dyDescent="0.25">
      <c r="A4" s="38"/>
      <c r="B4" s="58"/>
      <c r="C4" s="62"/>
      <c r="D4" s="59"/>
      <c r="E4" s="59"/>
      <c r="F4" s="60"/>
      <c r="G4" s="9" t="s">
        <v>10</v>
      </c>
      <c r="H4" s="11" t="s">
        <v>14</v>
      </c>
      <c r="I4" s="11" t="s">
        <v>15</v>
      </c>
      <c r="J4" s="6" t="s">
        <v>8</v>
      </c>
      <c r="K4" s="7" t="s">
        <v>7</v>
      </c>
      <c r="L4" s="11" t="s">
        <v>12</v>
      </c>
    </row>
    <row r="5" spans="1:12" ht="27" customHeight="1" x14ac:dyDescent="0.25">
      <c r="A5" s="47">
        <v>1</v>
      </c>
      <c r="B5" s="48" t="s">
        <v>24</v>
      </c>
      <c r="C5" s="50">
        <v>1</v>
      </c>
      <c r="D5" s="50" t="s">
        <v>37</v>
      </c>
      <c r="E5" s="51" t="s">
        <v>25</v>
      </c>
      <c r="F5" s="47">
        <v>11</v>
      </c>
      <c r="G5" s="46">
        <v>0</v>
      </c>
      <c r="H5" s="46">
        <v>0</v>
      </c>
      <c r="I5" s="46">
        <f>G5</f>
        <v>0</v>
      </c>
      <c r="J5" s="36"/>
      <c r="K5" s="36"/>
      <c r="L5" s="37">
        <f>L6</f>
        <v>5000</v>
      </c>
    </row>
    <row r="6" spans="1:12" ht="28.15" customHeight="1" x14ac:dyDescent="0.25">
      <c r="A6" s="47"/>
      <c r="B6" s="48"/>
      <c r="C6" s="50"/>
      <c r="D6" s="50"/>
      <c r="E6" s="51"/>
      <c r="F6" s="47"/>
      <c r="G6" s="46"/>
      <c r="H6" s="46"/>
      <c r="I6" s="46"/>
      <c r="J6" s="37">
        <v>1</v>
      </c>
      <c r="K6" s="37" t="s">
        <v>18</v>
      </c>
      <c r="L6" s="37">
        <v>5000</v>
      </c>
    </row>
    <row r="7" spans="1:12" ht="30" customHeight="1" x14ac:dyDescent="0.25">
      <c r="A7" s="47"/>
      <c r="B7" s="48"/>
      <c r="C7" s="50"/>
      <c r="D7" s="50"/>
      <c r="E7" s="51"/>
      <c r="F7" s="47"/>
      <c r="G7" s="46"/>
      <c r="H7" s="46"/>
      <c r="I7" s="46"/>
      <c r="J7" s="37" t="s">
        <v>4</v>
      </c>
      <c r="K7" s="37"/>
      <c r="L7" s="37" t="e">
        <f>#REF!</f>
        <v>#REF!</v>
      </c>
    </row>
    <row r="8" spans="1:12" ht="21" customHeight="1" x14ac:dyDescent="0.25">
      <c r="A8" s="47">
        <v>2</v>
      </c>
      <c r="B8" s="48" t="s">
        <v>26</v>
      </c>
      <c r="C8" s="50">
        <v>1</v>
      </c>
      <c r="D8" s="50" t="s">
        <v>36</v>
      </c>
      <c r="E8" s="51" t="s">
        <v>27</v>
      </c>
      <c r="F8" s="47">
        <v>11</v>
      </c>
      <c r="G8" s="46">
        <v>0</v>
      </c>
      <c r="H8" s="46">
        <v>0</v>
      </c>
      <c r="I8" s="46">
        <v>0</v>
      </c>
      <c r="J8" s="41"/>
      <c r="K8" s="41"/>
      <c r="L8" s="52"/>
    </row>
    <row r="9" spans="1:12" ht="21" customHeight="1" x14ac:dyDescent="0.25">
      <c r="A9" s="47"/>
      <c r="B9" s="48"/>
      <c r="C9" s="50"/>
      <c r="D9" s="50"/>
      <c r="E9" s="51"/>
      <c r="F9" s="47"/>
      <c r="G9" s="46"/>
      <c r="H9" s="46"/>
      <c r="I9" s="46"/>
      <c r="J9" s="52"/>
      <c r="K9" s="52"/>
      <c r="L9" s="52"/>
    </row>
    <row r="10" spans="1:12" ht="36.75" customHeight="1" x14ac:dyDescent="0.25">
      <c r="A10" s="47"/>
      <c r="B10" s="48"/>
      <c r="C10" s="50"/>
      <c r="D10" s="50"/>
      <c r="E10" s="51"/>
      <c r="F10" s="47"/>
      <c r="G10" s="46"/>
      <c r="H10" s="46"/>
      <c r="I10" s="46"/>
      <c r="J10" s="52"/>
      <c r="K10" s="52"/>
      <c r="L10" s="52"/>
    </row>
    <row r="11" spans="1:12" s="13" customFormat="1" ht="24" customHeight="1" x14ac:dyDescent="0.25">
      <c r="A11" s="47">
        <v>3</v>
      </c>
      <c r="B11" s="48" t="s">
        <v>28</v>
      </c>
      <c r="C11" s="50">
        <v>1</v>
      </c>
      <c r="D11" s="50" t="s">
        <v>35</v>
      </c>
      <c r="E11" s="51" t="s">
        <v>29</v>
      </c>
      <c r="F11" s="47">
        <v>12</v>
      </c>
      <c r="G11" s="46">
        <v>0</v>
      </c>
      <c r="H11" s="46">
        <v>0</v>
      </c>
      <c r="I11" s="46">
        <f>G11</f>
        <v>0</v>
      </c>
      <c r="J11" s="41"/>
      <c r="K11" s="41"/>
      <c r="L11" s="52"/>
    </row>
    <row r="12" spans="1:12" s="13" customFormat="1" ht="19.5" customHeight="1" x14ac:dyDescent="0.25">
      <c r="A12" s="47"/>
      <c r="B12" s="48"/>
      <c r="C12" s="50"/>
      <c r="D12" s="50"/>
      <c r="E12" s="51"/>
      <c r="F12" s="47"/>
      <c r="G12" s="46"/>
      <c r="H12" s="46"/>
      <c r="I12" s="46"/>
      <c r="J12" s="52"/>
      <c r="K12" s="52"/>
      <c r="L12" s="52"/>
    </row>
    <row r="13" spans="1:12" s="13" customFormat="1" ht="42.6" customHeight="1" x14ac:dyDescent="0.25">
      <c r="A13" s="47"/>
      <c r="B13" s="48"/>
      <c r="C13" s="50"/>
      <c r="D13" s="50"/>
      <c r="E13" s="51"/>
      <c r="F13" s="47"/>
      <c r="G13" s="46"/>
      <c r="H13" s="46"/>
      <c r="I13" s="46"/>
      <c r="J13" s="52"/>
      <c r="K13" s="52"/>
      <c r="L13" s="52"/>
    </row>
    <row r="14" spans="1:12" s="13" customFormat="1" ht="20.45" customHeight="1" x14ac:dyDescent="0.25">
      <c r="A14" s="47">
        <v>4</v>
      </c>
      <c r="B14" s="48" t="s">
        <v>30</v>
      </c>
      <c r="C14" s="50">
        <v>1</v>
      </c>
      <c r="D14" s="50" t="s">
        <v>34</v>
      </c>
      <c r="E14" s="51" t="s">
        <v>31</v>
      </c>
      <c r="F14" s="47">
        <v>24</v>
      </c>
      <c r="G14" s="46">
        <f>L14+L19</f>
        <v>186485</v>
      </c>
      <c r="H14" s="46">
        <v>30000</v>
      </c>
      <c r="I14" s="45">
        <f>G14-H14</f>
        <v>156485</v>
      </c>
      <c r="J14" s="40" t="s">
        <v>3</v>
      </c>
      <c r="K14" s="40"/>
      <c r="L14" s="11">
        <f>L15+L16+L17+L18</f>
        <v>176735</v>
      </c>
    </row>
    <row r="15" spans="1:12" s="13" customFormat="1" ht="18.75" customHeight="1" x14ac:dyDescent="0.25">
      <c r="A15" s="47"/>
      <c r="B15" s="48"/>
      <c r="C15" s="50"/>
      <c r="D15" s="50"/>
      <c r="E15" s="51"/>
      <c r="F15" s="47"/>
      <c r="G15" s="46"/>
      <c r="H15" s="46"/>
      <c r="I15" s="45"/>
      <c r="J15" s="5">
        <v>1</v>
      </c>
      <c r="K15" s="2" t="s">
        <v>75</v>
      </c>
      <c r="L15" s="20">
        <v>66000</v>
      </c>
    </row>
    <row r="16" spans="1:12" s="13" customFormat="1" ht="18.75" customHeight="1" x14ac:dyDescent="0.25">
      <c r="A16" s="47"/>
      <c r="B16" s="48"/>
      <c r="C16" s="50"/>
      <c r="D16" s="50"/>
      <c r="E16" s="51"/>
      <c r="F16" s="47"/>
      <c r="G16" s="46"/>
      <c r="H16" s="46"/>
      <c r="I16" s="45"/>
      <c r="J16" s="5">
        <v>2</v>
      </c>
      <c r="K16" s="2" t="s">
        <v>76</v>
      </c>
      <c r="L16" s="20">
        <v>39600</v>
      </c>
    </row>
    <row r="17" spans="1:12" s="13" customFormat="1" ht="30" customHeight="1" x14ac:dyDescent="0.25">
      <c r="A17" s="47"/>
      <c r="B17" s="48"/>
      <c r="C17" s="53"/>
      <c r="D17" s="50"/>
      <c r="E17" s="51"/>
      <c r="F17" s="47"/>
      <c r="G17" s="46"/>
      <c r="H17" s="46"/>
      <c r="I17" s="45"/>
      <c r="J17" s="5">
        <v>3</v>
      </c>
      <c r="K17" s="2" t="s">
        <v>77</v>
      </c>
      <c r="L17" s="20">
        <v>34500</v>
      </c>
    </row>
    <row r="18" spans="1:12" s="13" customFormat="1" ht="70.5" customHeight="1" x14ac:dyDescent="0.25">
      <c r="A18" s="47"/>
      <c r="B18" s="48"/>
      <c r="C18" s="53"/>
      <c r="D18" s="50"/>
      <c r="E18" s="51"/>
      <c r="F18" s="47"/>
      <c r="G18" s="46"/>
      <c r="H18" s="46"/>
      <c r="I18" s="46"/>
      <c r="J18" s="5">
        <v>4</v>
      </c>
      <c r="K18" s="2" t="s">
        <v>78</v>
      </c>
      <c r="L18" s="20">
        <v>36635</v>
      </c>
    </row>
    <row r="19" spans="1:12" s="13" customFormat="1" ht="19.5" customHeight="1" x14ac:dyDescent="0.25">
      <c r="A19" s="47"/>
      <c r="B19" s="48"/>
      <c r="C19" s="53"/>
      <c r="D19" s="50"/>
      <c r="E19" s="51"/>
      <c r="F19" s="47"/>
      <c r="G19" s="46"/>
      <c r="H19" s="46"/>
      <c r="I19" s="46"/>
      <c r="J19" s="40" t="s">
        <v>4</v>
      </c>
      <c r="K19" s="40"/>
      <c r="L19" s="11">
        <f>L20+L21+L22</f>
        <v>9750</v>
      </c>
    </row>
    <row r="20" spans="1:12" s="13" customFormat="1" ht="20.25" customHeight="1" x14ac:dyDescent="0.25">
      <c r="A20" s="47"/>
      <c r="B20" s="48"/>
      <c r="C20" s="53"/>
      <c r="D20" s="50"/>
      <c r="E20" s="51"/>
      <c r="F20" s="47"/>
      <c r="G20" s="46"/>
      <c r="H20" s="46"/>
      <c r="I20" s="46"/>
      <c r="J20" s="5">
        <v>1</v>
      </c>
      <c r="K20" s="28" t="s">
        <v>81</v>
      </c>
      <c r="L20" s="20">
        <v>4950</v>
      </c>
    </row>
    <row r="21" spans="1:12" s="13" customFormat="1" ht="20.25" customHeight="1" x14ac:dyDescent="0.25">
      <c r="A21" s="47"/>
      <c r="B21" s="48"/>
      <c r="C21" s="53"/>
      <c r="D21" s="50"/>
      <c r="E21" s="51"/>
      <c r="F21" s="47"/>
      <c r="G21" s="46"/>
      <c r="H21" s="46"/>
      <c r="I21" s="46"/>
      <c r="J21" s="5">
        <v>2</v>
      </c>
      <c r="K21" s="28" t="s">
        <v>32</v>
      </c>
      <c r="L21" s="20">
        <v>3300</v>
      </c>
    </row>
    <row r="22" spans="1:12" s="13" customFormat="1" ht="23.25" customHeight="1" x14ac:dyDescent="0.25">
      <c r="A22" s="47"/>
      <c r="B22" s="48"/>
      <c r="C22" s="53"/>
      <c r="D22" s="50"/>
      <c r="E22" s="51"/>
      <c r="F22" s="47"/>
      <c r="G22" s="46"/>
      <c r="H22" s="46"/>
      <c r="I22" s="46"/>
      <c r="J22" s="5">
        <v>3</v>
      </c>
      <c r="K22" s="2" t="s">
        <v>79</v>
      </c>
      <c r="L22" s="20">
        <v>1500</v>
      </c>
    </row>
    <row r="23" spans="1:12" s="13" customFormat="1" ht="20.45" customHeight="1" x14ac:dyDescent="0.25">
      <c r="A23" s="47">
        <v>5</v>
      </c>
      <c r="B23" s="48" t="s">
        <v>33</v>
      </c>
      <c r="C23" s="49" t="s">
        <v>21</v>
      </c>
      <c r="D23" s="50" t="s">
        <v>40</v>
      </c>
      <c r="E23" s="51" t="s">
        <v>23</v>
      </c>
      <c r="F23" s="47">
        <v>26</v>
      </c>
      <c r="G23" s="46">
        <f>L23+L25</f>
        <v>32900</v>
      </c>
      <c r="H23" s="46">
        <v>32900</v>
      </c>
      <c r="I23" s="45">
        <v>0</v>
      </c>
      <c r="J23" s="40" t="s">
        <v>3</v>
      </c>
      <c r="K23" s="40"/>
      <c r="L23" s="11">
        <f>L24</f>
        <v>31800</v>
      </c>
    </row>
    <row r="24" spans="1:12" s="13" customFormat="1" ht="29.25" customHeight="1" x14ac:dyDescent="0.25">
      <c r="A24" s="47"/>
      <c r="B24" s="48"/>
      <c r="C24" s="49"/>
      <c r="D24" s="50"/>
      <c r="E24" s="51"/>
      <c r="F24" s="47"/>
      <c r="G24" s="46"/>
      <c r="H24" s="46"/>
      <c r="I24" s="45"/>
      <c r="J24" s="5">
        <v>1</v>
      </c>
      <c r="K24" s="2" t="s">
        <v>80</v>
      </c>
      <c r="L24" s="20">
        <v>31800</v>
      </c>
    </row>
    <row r="25" spans="1:12" s="13" customFormat="1" ht="24" customHeight="1" x14ac:dyDescent="0.25">
      <c r="A25" s="47"/>
      <c r="B25" s="48"/>
      <c r="C25" s="49"/>
      <c r="D25" s="50"/>
      <c r="E25" s="51"/>
      <c r="F25" s="47"/>
      <c r="G25" s="46"/>
      <c r="H25" s="46"/>
      <c r="I25" s="45"/>
      <c r="J25" s="40" t="s">
        <v>4</v>
      </c>
      <c r="K25" s="40" t="s">
        <v>19</v>
      </c>
      <c r="L25" s="11">
        <f>L26+L27</f>
        <v>1100</v>
      </c>
    </row>
    <row r="26" spans="1:12" s="13" customFormat="1" ht="20.25" customHeight="1" x14ac:dyDescent="0.25">
      <c r="A26" s="47"/>
      <c r="B26" s="48"/>
      <c r="C26" s="49"/>
      <c r="D26" s="50"/>
      <c r="E26" s="51"/>
      <c r="F26" s="47"/>
      <c r="G26" s="46"/>
      <c r="H26" s="46"/>
      <c r="I26" s="45"/>
      <c r="J26" s="19">
        <v>1</v>
      </c>
      <c r="K26" s="2" t="s">
        <v>38</v>
      </c>
      <c r="L26" s="20">
        <v>800</v>
      </c>
    </row>
    <row r="27" spans="1:12" s="13" customFormat="1" ht="23.25" customHeight="1" x14ac:dyDescent="0.25">
      <c r="A27" s="47"/>
      <c r="B27" s="48"/>
      <c r="C27" s="49"/>
      <c r="D27" s="50"/>
      <c r="E27" s="51"/>
      <c r="F27" s="47"/>
      <c r="G27" s="46"/>
      <c r="H27" s="46"/>
      <c r="I27" s="45"/>
      <c r="J27" s="19">
        <v>2</v>
      </c>
      <c r="K27" s="2" t="s">
        <v>39</v>
      </c>
      <c r="L27" s="20">
        <v>300</v>
      </c>
    </row>
    <row r="28" spans="1:12" s="13" customFormat="1" ht="27" customHeight="1" x14ac:dyDescent="0.25">
      <c r="A28" s="47">
        <v>6</v>
      </c>
      <c r="B28" s="48" t="s">
        <v>41</v>
      </c>
      <c r="C28" s="49" t="s">
        <v>21</v>
      </c>
      <c r="D28" s="50" t="s">
        <v>53</v>
      </c>
      <c r="E28" s="51" t="s">
        <v>54</v>
      </c>
      <c r="F28" s="47">
        <v>27</v>
      </c>
      <c r="G28" s="46">
        <f>L28+L37</f>
        <v>34980</v>
      </c>
      <c r="H28" s="46">
        <v>14980</v>
      </c>
      <c r="I28" s="45">
        <v>20000</v>
      </c>
      <c r="J28" s="40" t="s">
        <v>3</v>
      </c>
      <c r="K28" s="40"/>
      <c r="L28" s="11">
        <f>L29+L30+L31+L32+L33+L34+L35+L36</f>
        <v>34580</v>
      </c>
    </row>
    <row r="29" spans="1:12" s="13" customFormat="1" ht="33.75" customHeight="1" x14ac:dyDescent="0.25">
      <c r="A29" s="47"/>
      <c r="B29" s="48"/>
      <c r="C29" s="49"/>
      <c r="D29" s="50"/>
      <c r="E29" s="51"/>
      <c r="F29" s="47"/>
      <c r="G29" s="46"/>
      <c r="H29" s="46"/>
      <c r="I29" s="45"/>
      <c r="J29" s="5">
        <v>1</v>
      </c>
      <c r="K29" s="2" t="s">
        <v>42</v>
      </c>
      <c r="L29" s="20">
        <v>1800</v>
      </c>
    </row>
    <row r="30" spans="1:12" s="13" customFormat="1" ht="34.5" customHeight="1" x14ac:dyDescent="0.25">
      <c r="A30" s="47"/>
      <c r="B30" s="48"/>
      <c r="C30" s="49"/>
      <c r="D30" s="50"/>
      <c r="E30" s="51"/>
      <c r="F30" s="47"/>
      <c r="G30" s="46"/>
      <c r="H30" s="46"/>
      <c r="I30" s="45"/>
      <c r="J30" s="5">
        <v>2</v>
      </c>
      <c r="K30" s="2" t="s">
        <v>82</v>
      </c>
      <c r="L30" s="20">
        <v>2880</v>
      </c>
    </row>
    <row r="31" spans="1:12" s="13" customFormat="1" ht="44.25" customHeight="1" x14ac:dyDescent="0.25">
      <c r="A31" s="47"/>
      <c r="B31" s="48"/>
      <c r="C31" s="49"/>
      <c r="D31" s="50"/>
      <c r="E31" s="51"/>
      <c r="F31" s="47"/>
      <c r="G31" s="46"/>
      <c r="H31" s="46"/>
      <c r="I31" s="45"/>
      <c r="J31" s="5">
        <v>3</v>
      </c>
      <c r="K31" s="2" t="s">
        <v>83</v>
      </c>
      <c r="L31" s="20">
        <v>1050</v>
      </c>
    </row>
    <row r="32" spans="1:12" s="13" customFormat="1" ht="41.25" customHeight="1" x14ac:dyDescent="0.25">
      <c r="A32" s="47"/>
      <c r="B32" s="48"/>
      <c r="C32" s="49"/>
      <c r="D32" s="50"/>
      <c r="E32" s="51"/>
      <c r="F32" s="47"/>
      <c r="G32" s="46"/>
      <c r="H32" s="46"/>
      <c r="I32" s="45"/>
      <c r="J32" s="5">
        <v>4</v>
      </c>
      <c r="K32" s="2" t="s">
        <v>84</v>
      </c>
      <c r="L32" s="20">
        <v>350</v>
      </c>
    </row>
    <row r="33" spans="1:12" s="13" customFormat="1" ht="27.75" customHeight="1" x14ac:dyDescent="0.25">
      <c r="A33" s="47"/>
      <c r="B33" s="48"/>
      <c r="C33" s="49"/>
      <c r="D33" s="50"/>
      <c r="E33" s="51"/>
      <c r="F33" s="47"/>
      <c r="G33" s="46"/>
      <c r="H33" s="46"/>
      <c r="I33" s="45"/>
      <c r="J33" s="5">
        <v>5</v>
      </c>
      <c r="K33" s="2" t="s">
        <v>44</v>
      </c>
      <c r="L33" s="20">
        <v>21600</v>
      </c>
    </row>
    <row r="34" spans="1:12" s="13" customFormat="1" ht="32.25" customHeight="1" x14ac:dyDescent="0.25">
      <c r="A34" s="47"/>
      <c r="B34" s="48"/>
      <c r="C34" s="49"/>
      <c r="D34" s="50"/>
      <c r="E34" s="51"/>
      <c r="F34" s="47"/>
      <c r="G34" s="46"/>
      <c r="H34" s="46"/>
      <c r="I34" s="45"/>
      <c r="J34" s="5">
        <v>6</v>
      </c>
      <c r="K34" s="2" t="s">
        <v>85</v>
      </c>
      <c r="L34" s="20">
        <v>2400</v>
      </c>
    </row>
    <row r="35" spans="1:12" s="13" customFormat="1" ht="33" customHeight="1" x14ac:dyDescent="0.25">
      <c r="A35" s="47"/>
      <c r="B35" s="48"/>
      <c r="C35" s="49"/>
      <c r="D35" s="50"/>
      <c r="E35" s="51"/>
      <c r="F35" s="47"/>
      <c r="G35" s="46"/>
      <c r="H35" s="46"/>
      <c r="I35" s="45"/>
      <c r="J35" s="5">
        <v>7</v>
      </c>
      <c r="K35" s="2" t="s">
        <v>86</v>
      </c>
      <c r="L35" s="20">
        <v>2400</v>
      </c>
    </row>
    <row r="36" spans="1:12" s="13" customFormat="1" ht="24" customHeight="1" x14ac:dyDescent="0.25">
      <c r="A36" s="47"/>
      <c r="B36" s="48"/>
      <c r="C36" s="47"/>
      <c r="D36" s="50"/>
      <c r="E36" s="51"/>
      <c r="F36" s="47"/>
      <c r="G36" s="46"/>
      <c r="H36" s="46"/>
      <c r="I36" s="46"/>
      <c r="J36" s="5">
        <v>8</v>
      </c>
      <c r="K36" s="2" t="s">
        <v>43</v>
      </c>
      <c r="L36" s="20">
        <v>2100</v>
      </c>
    </row>
    <row r="37" spans="1:12" s="13" customFormat="1" ht="22.5" customHeight="1" x14ac:dyDescent="0.25">
      <c r="A37" s="47"/>
      <c r="B37" s="48"/>
      <c r="C37" s="47"/>
      <c r="D37" s="50"/>
      <c r="E37" s="51"/>
      <c r="F37" s="47"/>
      <c r="G37" s="46"/>
      <c r="H37" s="46"/>
      <c r="I37" s="46"/>
      <c r="J37" s="40" t="s">
        <v>4</v>
      </c>
      <c r="K37" s="40"/>
      <c r="L37" s="11">
        <f>L38</f>
        <v>400</v>
      </c>
    </row>
    <row r="38" spans="1:12" s="13" customFormat="1" ht="25.5" customHeight="1" x14ac:dyDescent="0.25">
      <c r="A38" s="47"/>
      <c r="B38" s="48"/>
      <c r="C38" s="47"/>
      <c r="D38" s="50"/>
      <c r="E38" s="51"/>
      <c r="F38" s="47"/>
      <c r="G38" s="46"/>
      <c r="H38" s="46"/>
      <c r="I38" s="46"/>
      <c r="J38" s="5">
        <v>1</v>
      </c>
      <c r="K38" s="2" t="s">
        <v>39</v>
      </c>
      <c r="L38" s="20">
        <v>400</v>
      </c>
    </row>
    <row r="39" spans="1:12" s="13" customFormat="1" ht="22.9" customHeight="1" x14ac:dyDescent="0.25">
      <c r="A39" s="47">
        <v>7</v>
      </c>
      <c r="B39" s="48" t="s">
        <v>45</v>
      </c>
      <c r="C39" s="49" t="s">
        <v>21</v>
      </c>
      <c r="D39" s="50" t="s">
        <v>46</v>
      </c>
      <c r="E39" s="51" t="s">
        <v>47</v>
      </c>
      <c r="F39" s="47">
        <v>27</v>
      </c>
      <c r="G39" s="46">
        <f>L39+L45</f>
        <v>32495</v>
      </c>
      <c r="H39" s="46">
        <v>12495</v>
      </c>
      <c r="I39" s="45">
        <v>20000</v>
      </c>
      <c r="J39" s="40" t="s">
        <v>3</v>
      </c>
      <c r="K39" s="40"/>
      <c r="L39" s="11">
        <f>L40+L41+L42+L43+L44</f>
        <v>30095</v>
      </c>
    </row>
    <row r="40" spans="1:12" s="13" customFormat="1" ht="31.5" customHeight="1" x14ac:dyDescent="0.25">
      <c r="A40" s="47"/>
      <c r="B40" s="48"/>
      <c r="C40" s="49"/>
      <c r="D40" s="50"/>
      <c r="E40" s="51"/>
      <c r="F40" s="47"/>
      <c r="G40" s="46"/>
      <c r="H40" s="46"/>
      <c r="I40" s="45"/>
      <c r="J40" s="5">
        <v>1</v>
      </c>
      <c r="K40" s="2" t="s">
        <v>87</v>
      </c>
      <c r="L40" s="20">
        <v>975</v>
      </c>
    </row>
    <row r="41" spans="1:12" s="13" customFormat="1" ht="33.75" customHeight="1" x14ac:dyDescent="0.25">
      <c r="A41" s="47"/>
      <c r="B41" s="48"/>
      <c r="C41" s="49"/>
      <c r="D41" s="50"/>
      <c r="E41" s="51"/>
      <c r="F41" s="47"/>
      <c r="G41" s="46"/>
      <c r="H41" s="46"/>
      <c r="I41" s="45"/>
      <c r="J41" s="5">
        <v>2</v>
      </c>
      <c r="K41" s="2" t="s">
        <v>88</v>
      </c>
      <c r="L41" s="20">
        <v>400</v>
      </c>
    </row>
    <row r="42" spans="1:12" s="13" customFormat="1" ht="29.25" customHeight="1" x14ac:dyDescent="0.25">
      <c r="A42" s="47"/>
      <c r="B42" s="48"/>
      <c r="C42" s="49"/>
      <c r="D42" s="50"/>
      <c r="E42" s="51"/>
      <c r="F42" s="47"/>
      <c r="G42" s="46"/>
      <c r="H42" s="46"/>
      <c r="I42" s="45"/>
      <c r="J42" s="5">
        <v>3</v>
      </c>
      <c r="K42" s="2" t="s">
        <v>89</v>
      </c>
      <c r="L42" s="20">
        <v>4320</v>
      </c>
    </row>
    <row r="43" spans="1:12" s="13" customFormat="1" ht="36" customHeight="1" x14ac:dyDescent="0.25">
      <c r="A43" s="47"/>
      <c r="B43" s="48"/>
      <c r="C43" s="49"/>
      <c r="D43" s="50"/>
      <c r="E43" s="51"/>
      <c r="F43" s="47"/>
      <c r="G43" s="46"/>
      <c r="H43" s="46"/>
      <c r="I43" s="45"/>
      <c r="J43" s="5">
        <v>4</v>
      </c>
      <c r="K43" s="2" t="s">
        <v>90</v>
      </c>
      <c r="L43" s="20">
        <v>24000</v>
      </c>
    </row>
    <row r="44" spans="1:12" s="13" customFormat="1" ht="24" customHeight="1" x14ac:dyDescent="0.25">
      <c r="A44" s="47"/>
      <c r="B44" s="48"/>
      <c r="C44" s="49"/>
      <c r="D44" s="50"/>
      <c r="E44" s="51"/>
      <c r="F44" s="47"/>
      <c r="G44" s="46"/>
      <c r="H44" s="46"/>
      <c r="I44" s="45"/>
      <c r="J44" s="5">
        <v>5</v>
      </c>
      <c r="K44" s="2" t="s">
        <v>48</v>
      </c>
      <c r="L44" s="20">
        <v>400</v>
      </c>
    </row>
    <row r="45" spans="1:12" s="13" customFormat="1" ht="21.6" customHeight="1" x14ac:dyDescent="0.25">
      <c r="A45" s="47"/>
      <c r="B45" s="48"/>
      <c r="C45" s="47"/>
      <c r="D45" s="50"/>
      <c r="E45" s="51"/>
      <c r="F45" s="47"/>
      <c r="G45" s="46"/>
      <c r="H45" s="46"/>
      <c r="I45" s="46"/>
      <c r="J45" s="40" t="s">
        <v>4</v>
      </c>
      <c r="K45" s="40" t="s">
        <v>20</v>
      </c>
      <c r="L45" s="11">
        <f>L46+L47</f>
        <v>2400</v>
      </c>
    </row>
    <row r="46" spans="1:12" s="13" customFormat="1" ht="21.6" customHeight="1" x14ac:dyDescent="0.25">
      <c r="A46" s="47"/>
      <c r="B46" s="48"/>
      <c r="C46" s="47"/>
      <c r="D46" s="50"/>
      <c r="E46" s="51"/>
      <c r="F46" s="47"/>
      <c r="G46" s="46"/>
      <c r="H46" s="46"/>
      <c r="I46" s="46"/>
      <c r="J46" s="5">
        <v>1</v>
      </c>
      <c r="K46" s="2" t="s">
        <v>22</v>
      </c>
      <c r="L46" s="20">
        <v>2000</v>
      </c>
    </row>
    <row r="47" spans="1:12" s="13" customFormat="1" ht="23.25" customHeight="1" x14ac:dyDescent="0.25">
      <c r="A47" s="47"/>
      <c r="B47" s="48"/>
      <c r="C47" s="47"/>
      <c r="D47" s="50"/>
      <c r="E47" s="51"/>
      <c r="F47" s="47"/>
      <c r="G47" s="46"/>
      <c r="H47" s="46"/>
      <c r="I47" s="46"/>
      <c r="J47" s="5">
        <v>2</v>
      </c>
      <c r="K47" s="2" t="s">
        <v>49</v>
      </c>
      <c r="L47" s="20">
        <v>400</v>
      </c>
    </row>
    <row r="48" spans="1:12" s="13" customFormat="1" ht="27.75" customHeight="1" x14ac:dyDescent="0.25">
      <c r="A48" s="47">
        <v>8</v>
      </c>
      <c r="B48" s="48" t="s">
        <v>50</v>
      </c>
      <c r="C48" s="49" t="s">
        <v>21</v>
      </c>
      <c r="D48" s="50" t="s">
        <v>52</v>
      </c>
      <c r="E48" s="51" t="s">
        <v>51</v>
      </c>
      <c r="F48" s="47">
        <v>14</v>
      </c>
      <c r="G48" s="46">
        <v>0</v>
      </c>
      <c r="H48" s="46">
        <v>0</v>
      </c>
      <c r="I48" s="46">
        <v>0</v>
      </c>
      <c r="J48" s="49"/>
      <c r="K48" s="47"/>
      <c r="L48" s="47"/>
    </row>
    <row r="49" spans="1:12" s="13" customFormat="1" ht="75.75" customHeight="1" x14ac:dyDescent="0.25">
      <c r="A49" s="47"/>
      <c r="B49" s="48"/>
      <c r="C49" s="49"/>
      <c r="D49" s="50"/>
      <c r="E49" s="54"/>
      <c r="F49" s="47"/>
      <c r="G49" s="46"/>
      <c r="H49" s="46"/>
      <c r="I49" s="46"/>
      <c r="J49" s="47"/>
      <c r="K49" s="47"/>
      <c r="L49" s="47"/>
    </row>
    <row r="50" spans="1:12" s="13" customFormat="1" ht="33" customHeight="1" x14ac:dyDescent="0.25">
      <c r="A50" s="47">
        <v>9</v>
      </c>
      <c r="B50" s="48" t="s">
        <v>55</v>
      </c>
      <c r="C50" s="49" t="s">
        <v>17</v>
      </c>
      <c r="D50" s="50" t="s">
        <v>57</v>
      </c>
      <c r="E50" s="51" t="s">
        <v>56</v>
      </c>
      <c r="F50" s="47">
        <v>14</v>
      </c>
      <c r="G50" s="46">
        <v>0</v>
      </c>
      <c r="H50" s="46">
        <v>0</v>
      </c>
      <c r="I50" s="46">
        <v>0</v>
      </c>
      <c r="J50" s="49"/>
      <c r="K50" s="47"/>
      <c r="L50" s="47"/>
    </row>
    <row r="51" spans="1:12" s="13" customFormat="1" ht="54.75" customHeight="1" x14ac:dyDescent="0.25">
      <c r="A51" s="47"/>
      <c r="B51" s="48"/>
      <c r="C51" s="50"/>
      <c r="D51" s="50"/>
      <c r="E51" s="54"/>
      <c r="F51" s="47"/>
      <c r="G51" s="46"/>
      <c r="H51" s="46"/>
      <c r="I51" s="46"/>
      <c r="J51" s="47"/>
      <c r="K51" s="47"/>
      <c r="L51" s="47"/>
    </row>
    <row r="52" spans="1:12" s="13" customFormat="1" ht="24" customHeight="1" x14ac:dyDescent="0.25">
      <c r="A52" s="47">
        <v>10</v>
      </c>
      <c r="B52" s="48" t="s">
        <v>58</v>
      </c>
      <c r="C52" s="49" t="s">
        <v>17</v>
      </c>
      <c r="D52" s="50" t="s">
        <v>62</v>
      </c>
      <c r="E52" s="51" t="s">
        <v>59</v>
      </c>
      <c r="F52" s="47">
        <v>26</v>
      </c>
      <c r="G52" s="46">
        <f>L52+L55</f>
        <v>25760</v>
      </c>
      <c r="H52" s="46">
        <v>10760</v>
      </c>
      <c r="I52" s="45">
        <v>15000</v>
      </c>
      <c r="J52" s="40" t="s">
        <v>3</v>
      </c>
      <c r="K52" s="40"/>
      <c r="L52" s="11">
        <f>L53+L54</f>
        <v>24800</v>
      </c>
    </row>
    <row r="53" spans="1:12" s="13" customFormat="1" ht="21.75" customHeight="1" x14ac:dyDescent="0.25">
      <c r="A53" s="47"/>
      <c r="B53" s="48"/>
      <c r="C53" s="49"/>
      <c r="D53" s="50"/>
      <c r="E53" s="51"/>
      <c r="F53" s="47"/>
      <c r="G53" s="46"/>
      <c r="H53" s="46"/>
      <c r="I53" s="45"/>
      <c r="J53" s="5">
        <v>1</v>
      </c>
      <c r="K53" s="2" t="s">
        <v>60</v>
      </c>
      <c r="L53" s="20">
        <v>800</v>
      </c>
    </row>
    <row r="54" spans="1:12" s="13" customFormat="1" ht="42.75" customHeight="1" x14ac:dyDescent="0.25">
      <c r="A54" s="47"/>
      <c r="B54" s="48"/>
      <c r="C54" s="49"/>
      <c r="D54" s="50"/>
      <c r="E54" s="51"/>
      <c r="F54" s="47"/>
      <c r="G54" s="46"/>
      <c r="H54" s="46"/>
      <c r="I54" s="45"/>
      <c r="J54" s="5">
        <v>2</v>
      </c>
      <c r="K54" s="2" t="s">
        <v>91</v>
      </c>
      <c r="L54" s="20">
        <v>24000</v>
      </c>
    </row>
    <row r="55" spans="1:12" s="13" customFormat="1" ht="21.75" customHeight="1" x14ac:dyDescent="0.25">
      <c r="A55" s="47"/>
      <c r="B55" s="48"/>
      <c r="C55" s="47"/>
      <c r="D55" s="50"/>
      <c r="E55" s="51"/>
      <c r="F55" s="47"/>
      <c r="G55" s="46"/>
      <c r="H55" s="46"/>
      <c r="I55" s="46"/>
      <c r="J55" s="40" t="s">
        <v>4</v>
      </c>
      <c r="K55" s="40" t="s">
        <v>16</v>
      </c>
      <c r="L55" s="11">
        <f>L56</f>
        <v>960</v>
      </c>
    </row>
    <row r="56" spans="1:12" s="13" customFormat="1" ht="20.25" customHeight="1" x14ac:dyDescent="0.25">
      <c r="A56" s="47"/>
      <c r="B56" s="48"/>
      <c r="C56" s="47"/>
      <c r="D56" s="50"/>
      <c r="E56" s="51"/>
      <c r="F56" s="47"/>
      <c r="G56" s="46"/>
      <c r="H56" s="46"/>
      <c r="I56" s="46"/>
      <c r="J56" s="5">
        <v>1</v>
      </c>
      <c r="K56" s="2" t="s">
        <v>61</v>
      </c>
      <c r="L56" s="20">
        <v>960</v>
      </c>
    </row>
    <row r="57" spans="1:12" s="21" customFormat="1" ht="21" customHeight="1" x14ac:dyDescent="0.25">
      <c r="A57" s="50">
        <v>11</v>
      </c>
      <c r="B57" s="48" t="s">
        <v>63</v>
      </c>
      <c r="C57" s="50">
        <v>3</v>
      </c>
      <c r="D57" s="50" t="s">
        <v>68</v>
      </c>
      <c r="E57" s="51" t="s">
        <v>64</v>
      </c>
      <c r="F57" s="50">
        <v>21</v>
      </c>
      <c r="G57" s="45">
        <f>L57+L62</f>
        <v>12660</v>
      </c>
      <c r="H57" s="45">
        <v>2660</v>
      </c>
      <c r="I57" s="45">
        <v>10000</v>
      </c>
      <c r="J57" s="40" t="s">
        <v>3</v>
      </c>
      <c r="K57" s="40"/>
      <c r="L57" s="11">
        <f>L58+L59+L60+L61</f>
        <v>12260</v>
      </c>
    </row>
    <row r="58" spans="1:12" s="21" customFormat="1" ht="30" customHeight="1" x14ac:dyDescent="0.25">
      <c r="A58" s="50"/>
      <c r="B58" s="48"/>
      <c r="C58" s="50"/>
      <c r="D58" s="50"/>
      <c r="E58" s="51"/>
      <c r="F58" s="50"/>
      <c r="G58" s="45"/>
      <c r="H58" s="45"/>
      <c r="I58" s="45"/>
      <c r="J58" s="4">
        <v>1</v>
      </c>
      <c r="K58" s="3" t="s">
        <v>65</v>
      </c>
      <c r="L58" s="20">
        <v>1650</v>
      </c>
    </row>
    <row r="59" spans="1:12" s="21" customFormat="1" ht="39" customHeight="1" x14ac:dyDescent="0.25">
      <c r="A59" s="50"/>
      <c r="B59" s="48"/>
      <c r="C59" s="50"/>
      <c r="D59" s="50"/>
      <c r="E59" s="51"/>
      <c r="F59" s="50"/>
      <c r="G59" s="45"/>
      <c r="H59" s="45"/>
      <c r="I59" s="45"/>
      <c r="J59" s="4">
        <v>2</v>
      </c>
      <c r="K59" s="3" t="s">
        <v>66</v>
      </c>
      <c r="L59" s="20">
        <v>2250</v>
      </c>
    </row>
    <row r="60" spans="1:12" s="21" customFormat="1" ht="42.75" customHeight="1" x14ac:dyDescent="0.25">
      <c r="A60" s="50"/>
      <c r="B60" s="48"/>
      <c r="C60" s="50"/>
      <c r="D60" s="50"/>
      <c r="E60" s="51"/>
      <c r="F60" s="50"/>
      <c r="G60" s="45"/>
      <c r="H60" s="45"/>
      <c r="I60" s="45"/>
      <c r="J60" s="4">
        <v>3</v>
      </c>
      <c r="K60" s="3" t="s">
        <v>92</v>
      </c>
      <c r="L60" s="20">
        <v>5400</v>
      </c>
    </row>
    <row r="61" spans="1:12" s="21" customFormat="1" ht="27.75" customHeight="1" x14ac:dyDescent="0.25">
      <c r="A61" s="50"/>
      <c r="B61" s="48"/>
      <c r="C61" s="50"/>
      <c r="D61" s="50"/>
      <c r="E61" s="51"/>
      <c r="F61" s="50"/>
      <c r="G61" s="45"/>
      <c r="H61" s="45"/>
      <c r="I61" s="45"/>
      <c r="J61" s="4">
        <v>4</v>
      </c>
      <c r="K61" s="3" t="s">
        <v>95</v>
      </c>
      <c r="L61" s="20">
        <v>2960</v>
      </c>
    </row>
    <row r="62" spans="1:12" s="21" customFormat="1" ht="21" customHeight="1" x14ac:dyDescent="0.25">
      <c r="A62" s="50"/>
      <c r="B62" s="48"/>
      <c r="C62" s="50"/>
      <c r="D62" s="50"/>
      <c r="E62" s="51"/>
      <c r="F62" s="50"/>
      <c r="G62" s="45"/>
      <c r="H62" s="45"/>
      <c r="I62" s="45"/>
      <c r="J62" s="42" t="s">
        <v>4</v>
      </c>
      <c r="K62" s="42"/>
      <c r="L62" s="27">
        <f>L63</f>
        <v>400</v>
      </c>
    </row>
    <row r="63" spans="1:12" s="21" customFormat="1" ht="18.75" customHeight="1" x14ac:dyDescent="0.25">
      <c r="A63" s="50"/>
      <c r="B63" s="48"/>
      <c r="C63" s="50"/>
      <c r="D63" s="50"/>
      <c r="E63" s="51"/>
      <c r="F63" s="50"/>
      <c r="G63" s="45"/>
      <c r="H63" s="45"/>
      <c r="I63" s="45"/>
      <c r="J63" s="19">
        <v>1</v>
      </c>
      <c r="K63" s="12" t="s">
        <v>67</v>
      </c>
      <c r="L63" s="26">
        <v>400</v>
      </c>
    </row>
    <row r="64" spans="1:12" s="13" customFormat="1" ht="23.45" customHeight="1" x14ac:dyDescent="0.25">
      <c r="A64" s="50">
        <v>12</v>
      </c>
      <c r="B64" s="48" t="s">
        <v>69</v>
      </c>
      <c r="C64" s="50">
        <v>3</v>
      </c>
      <c r="D64" s="50" t="s">
        <v>72</v>
      </c>
      <c r="E64" s="51" t="s">
        <v>73</v>
      </c>
      <c r="F64" s="50">
        <v>21</v>
      </c>
      <c r="G64" s="45">
        <f>L64+L68</f>
        <v>25720</v>
      </c>
      <c r="H64" s="45">
        <v>10720</v>
      </c>
      <c r="I64" s="45">
        <v>15000</v>
      </c>
      <c r="J64" s="40" t="s">
        <v>3</v>
      </c>
      <c r="K64" s="40"/>
      <c r="L64" s="11">
        <f>L65+L66+L67</f>
        <v>25200</v>
      </c>
    </row>
    <row r="65" spans="1:15" s="13" customFormat="1" ht="24.75" customHeight="1" x14ac:dyDescent="0.25">
      <c r="A65" s="50"/>
      <c r="B65" s="48"/>
      <c r="C65" s="50"/>
      <c r="D65" s="50"/>
      <c r="E65" s="51"/>
      <c r="F65" s="50"/>
      <c r="G65" s="45"/>
      <c r="H65" s="45"/>
      <c r="I65" s="45"/>
      <c r="J65" s="4">
        <v>1</v>
      </c>
      <c r="K65" s="3" t="s">
        <v>93</v>
      </c>
      <c r="L65" s="20">
        <v>3000</v>
      </c>
      <c r="O65" s="31"/>
    </row>
    <row r="66" spans="1:15" s="13" customFormat="1" ht="39.75" customHeight="1" x14ac:dyDescent="0.25">
      <c r="A66" s="50"/>
      <c r="B66" s="48"/>
      <c r="C66" s="50"/>
      <c r="D66" s="50"/>
      <c r="E66" s="51"/>
      <c r="F66" s="50"/>
      <c r="G66" s="45"/>
      <c r="H66" s="45"/>
      <c r="I66" s="45"/>
      <c r="J66" s="4">
        <v>2</v>
      </c>
      <c r="K66" s="3" t="s">
        <v>70</v>
      </c>
      <c r="L66" s="20">
        <v>15000</v>
      </c>
    </row>
    <row r="67" spans="1:15" s="13" customFormat="1" ht="28.5" customHeight="1" x14ac:dyDescent="0.25">
      <c r="A67" s="50"/>
      <c r="B67" s="48"/>
      <c r="C67" s="50"/>
      <c r="D67" s="50"/>
      <c r="E67" s="51"/>
      <c r="F67" s="50"/>
      <c r="G67" s="45"/>
      <c r="H67" s="45"/>
      <c r="I67" s="45"/>
      <c r="J67" s="25">
        <v>3</v>
      </c>
      <c r="K67" s="12" t="s">
        <v>94</v>
      </c>
      <c r="L67" s="26">
        <v>7200</v>
      </c>
    </row>
    <row r="68" spans="1:15" s="13" customFormat="1" ht="18" customHeight="1" x14ac:dyDescent="0.25">
      <c r="A68" s="50"/>
      <c r="B68" s="48"/>
      <c r="C68" s="50"/>
      <c r="D68" s="50"/>
      <c r="E68" s="51"/>
      <c r="F68" s="50"/>
      <c r="G68" s="45"/>
      <c r="H68" s="45"/>
      <c r="I68" s="45"/>
      <c r="J68" s="41" t="s">
        <v>4</v>
      </c>
      <c r="K68" s="41"/>
      <c r="L68" s="11">
        <f>L69</f>
        <v>520</v>
      </c>
    </row>
    <row r="69" spans="1:15" s="13" customFormat="1" ht="21" customHeight="1" x14ac:dyDescent="0.25">
      <c r="A69" s="50"/>
      <c r="B69" s="48"/>
      <c r="C69" s="53"/>
      <c r="D69" s="50"/>
      <c r="E69" s="51"/>
      <c r="F69" s="50"/>
      <c r="G69" s="45"/>
      <c r="H69" s="45"/>
      <c r="I69" s="45"/>
      <c r="J69" s="5">
        <v>1</v>
      </c>
      <c r="K69" s="12" t="s">
        <v>71</v>
      </c>
      <c r="L69" s="26">
        <v>520</v>
      </c>
    </row>
    <row r="70" spans="1:15" s="13" customFormat="1" ht="30" customHeight="1" x14ac:dyDescent="0.25">
      <c r="A70" s="43" t="s">
        <v>11</v>
      </c>
      <c r="B70" s="43"/>
      <c r="C70" s="43"/>
      <c r="D70" s="43" t="s">
        <v>5</v>
      </c>
      <c r="E70" s="43"/>
      <c r="F70" s="44"/>
      <c r="G70" s="11">
        <f>G64+G57+G52+G50+G48+G39+G28+G23+G14+G11+G8+G5</f>
        <v>351000</v>
      </c>
      <c r="H70" s="9">
        <f>H64+H57+H52+H50+H48+H39+H28+H23+H14+H11+H8+H5</f>
        <v>114515</v>
      </c>
      <c r="I70" s="9">
        <f>I64+I57+I52+I50+I48+I39+I28+I23+I14+I11+I8+I5</f>
        <v>236485</v>
      </c>
      <c r="J70" s="38"/>
      <c r="K70" s="38"/>
      <c r="L70" s="39"/>
    </row>
    <row r="71" spans="1:15" x14ac:dyDescent="0.25">
      <c r="A71" s="21"/>
      <c r="B71" s="34"/>
      <c r="C71" s="21"/>
      <c r="D71" s="21"/>
      <c r="E71" s="21"/>
      <c r="F71" s="21"/>
      <c r="G71" s="23"/>
      <c r="H71" s="24"/>
      <c r="I71" s="21"/>
      <c r="J71" s="21"/>
      <c r="K71" s="22"/>
      <c r="L71" s="29"/>
    </row>
    <row r="72" spans="1:15" x14ac:dyDescent="0.25">
      <c r="I72" s="32"/>
    </row>
  </sheetData>
  <mergeCells count="139">
    <mergeCell ref="H5:H7"/>
    <mergeCell ref="I5:I7"/>
    <mergeCell ref="J11:L13"/>
    <mergeCell ref="A8:A10"/>
    <mergeCell ref="C3:C4"/>
    <mergeCell ref="G3:I3"/>
    <mergeCell ref="G52:G56"/>
    <mergeCell ref="H52:H56"/>
    <mergeCell ref="I52:I56"/>
    <mergeCell ref="J55:K55"/>
    <mergeCell ref="J25:K25"/>
    <mergeCell ref="J48:L49"/>
    <mergeCell ref="J37:K37"/>
    <mergeCell ref="G39:G47"/>
    <mergeCell ref="H39:H47"/>
    <mergeCell ref="I39:I47"/>
    <mergeCell ref="J39:K39"/>
    <mergeCell ref="J45:K45"/>
    <mergeCell ref="A50:A51"/>
    <mergeCell ref="B50:B51"/>
    <mergeCell ref="C50:C51"/>
    <mergeCell ref="D50:D51"/>
    <mergeCell ref="E50:E51"/>
    <mergeCell ref="F50:F51"/>
    <mergeCell ref="C64:C69"/>
    <mergeCell ref="K1:L1"/>
    <mergeCell ref="A2:L2"/>
    <mergeCell ref="A3:A4"/>
    <mergeCell ref="B3:B4"/>
    <mergeCell ref="D3:D4"/>
    <mergeCell ref="E3:E4"/>
    <mergeCell ref="F3:F4"/>
    <mergeCell ref="J3:L3"/>
    <mergeCell ref="G11:G13"/>
    <mergeCell ref="A5:A7"/>
    <mergeCell ref="B5:B7"/>
    <mergeCell ref="C5:C7"/>
    <mergeCell ref="D5:D7"/>
    <mergeCell ref="E5:E7"/>
    <mergeCell ref="F5:F7"/>
    <mergeCell ref="G5:G7"/>
    <mergeCell ref="J50:L51"/>
    <mergeCell ref="A39:A47"/>
    <mergeCell ref="B39:B47"/>
    <mergeCell ref="C39:C47"/>
    <mergeCell ref="D39:D47"/>
    <mergeCell ref="E39:E47"/>
    <mergeCell ref="F39:F47"/>
    <mergeCell ref="G50:G51"/>
    <mergeCell ref="H50:H51"/>
    <mergeCell ref="I50:I51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52:K52"/>
    <mergeCell ref="A52:A56"/>
    <mergeCell ref="B52:B56"/>
    <mergeCell ref="C52:C56"/>
    <mergeCell ref="D64:D69"/>
    <mergeCell ref="E64:E69"/>
    <mergeCell ref="F64:F69"/>
    <mergeCell ref="G64:G69"/>
    <mergeCell ref="H64:H69"/>
    <mergeCell ref="I64:I69"/>
    <mergeCell ref="A57:A63"/>
    <mergeCell ref="B57:B63"/>
    <mergeCell ref="C57:C63"/>
    <mergeCell ref="D57:D63"/>
    <mergeCell ref="E57:E63"/>
    <mergeCell ref="F57:F63"/>
    <mergeCell ref="G57:G63"/>
    <mergeCell ref="H57:H63"/>
    <mergeCell ref="I57:I63"/>
    <mergeCell ref="A64:A69"/>
    <mergeCell ref="B64:B69"/>
    <mergeCell ref="D52:D56"/>
    <mergeCell ref="E52:E56"/>
    <mergeCell ref="F52:F56"/>
    <mergeCell ref="I8:I10"/>
    <mergeCell ref="J8:L10"/>
    <mergeCell ref="A14:A22"/>
    <mergeCell ref="B14:B22"/>
    <mergeCell ref="C14:C22"/>
    <mergeCell ref="D14:D22"/>
    <mergeCell ref="E14:E22"/>
    <mergeCell ref="F14:F22"/>
    <mergeCell ref="G14:G22"/>
    <mergeCell ref="H14:H22"/>
    <mergeCell ref="I14:I22"/>
    <mergeCell ref="J14:K14"/>
    <mergeCell ref="J19:K19"/>
    <mergeCell ref="H11:H13"/>
    <mergeCell ref="I11:I13"/>
    <mergeCell ref="B8:B10"/>
    <mergeCell ref="A11:A13"/>
    <mergeCell ref="B11:B13"/>
    <mergeCell ref="C11:C13"/>
    <mergeCell ref="D11:D13"/>
    <mergeCell ref="E11:E13"/>
    <mergeCell ref="F11:F13"/>
    <mergeCell ref="F28:F38"/>
    <mergeCell ref="G28:G38"/>
    <mergeCell ref="H28:H38"/>
    <mergeCell ref="C8:C10"/>
    <mergeCell ref="D8:D10"/>
    <mergeCell ref="E8:E10"/>
    <mergeCell ref="F8:F10"/>
    <mergeCell ref="G8:G10"/>
    <mergeCell ref="H8:H10"/>
    <mergeCell ref="J5:L7"/>
    <mergeCell ref="J70:L70"/>
    <mergeCell ref="J64:K64"/>
    <mergeCell ref="J68:K68"/>
    <mergeCell ref="J57:K57"/>
    <mergeCell ref="J62:K62"/>
    <mergeCell ref="A70:F70"/>
    <mergeCell ref="I28:I38"/>
    <mergeCell ref="J28:K28"/>
    <mergeCell ref="A23:A27"/>
    <mergeCell ref="B23:B27"/>
    <mergeCell ref="C23:C27"/>
    <mergeCell ref="D23:D27"/>
    <mergeCell ref="E23:E27"/>
    <mergeCell ref="F23:F27"/>
    <mergeCell ref="G23:G27"/>
    <mergeCell ref="H23:H27"/>
    <mergeCell ref="I23:I27"/>
    <mergeCell ref="J23:K23"/>
    <mergeCell ref="A28:A38"/>
    <mergeCell ref="B28:B38"/>
    <mergeCell ref="C28:C38"/>
    <mergeCell ref="D28:D38"/>
    <mergeCell ref="E28:E38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Footer>Strona &amp;P z &amp;N</oddFooter>
  </headerFooter>
  <rowBreaks count="3" manualBreakCount="3">
    <brk id="22" max="16383" man="1"/>
    <brk id="38" max="16383" man="1"/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Załącznik do Uchwały</vt:lpstr>
      <vt:lpstr>Arkusz3</vt:lpstr>
      <vt:lpstr>'Załącznik do Uchwały'!Tytuły_wydruku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2025-08-27T10:30:05Z</dcterms:modified>
</cp:coreProperties>
</file>