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filterPrivacy="1" defaultThemeVersion="124226"/>
  <xr:revisionPtr revIDLastSave="0" documentId="8_{BF12C802-D1CD-415A-955C-F1A6C600133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Załącznik do Uchwały" sheetId="2" r:id="rId1"/>
    <sheet name="Arkusz3" sheetId="3" r:id="rId2"/>
  </sheets>
  <definedNames>
    <definedName name="_xlnm.Print_Titles" localSheetId="0">'Załącznik do Uchwały'!$2:$4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15" i="2" l="1"/>
  <c r="H115" i="2"/>
  <c r="L89" i="2"/>
  <c r="G89" i="2" s="1"/>
  <c r="L85" i="2"/>
  <c r="L80" i="2"/>
  <c r="L73" i="2"/>
  <c r="L78" i="2"/>
  <c r="L71" i="2"/>
  <c r="L58" i="2"/>
  <c r="L55" i="2"/>
  <c r="L37" i="2"/>
  <c r="L35" i="2"/>
  <c r="L22" i="2"/>
  <c r="L18" i="2"/>
  <c r="L5" i="2"/>
  <c r="L105" i="2"/>
  <c r="G105" i="2" s="1"/>
  <c r="L112" i="2"/>
  <c r="G80" i="2" l="1"/>
  <c r="G115" i="2" s="1"/>
  <c r="G73" i="2"/>
  <c r="G58" i="2"/>
  <c r="G37" i="2"/>
  <c r="G22" i="2"/>
  <c r="G5" i="2"/>
</calcChain>
</file>

<file path=xl/sharedStrings.xml><?xml version="1.0" encoding="utf-8"?>
<sst xmlns="http://schemas.openxmlformats.org/spreadsheetml/2006/main" count="180" uniqueCount="160">
  <si>
    <t>Nr oferty</t>
  </si>
  <si>
    <t>Nazwa własna 
projektu</t>
  </si>
  <si>
    <t>L.p.</t>
  </si>
  <si>
    <t>Koszty merytoryczne:</t>
  </si>
  <si>
    <t>Koszty administracyjne:</t>
  </si>
  <si>
    <t>Razem działania 2.2 i 2.3</t>
  </si>
  <si>
    <t>Oferent</t>
  </si>
  <si>
    <t xml:space="preserve">Nazwa kosztów 
</t>
  </si>
  <si>
    <t>Nr</t>
  </si>
  <si>
    <t>Liczba przyznanych punktów</t>
  </si>
  <si>
    <t>Przyznana</t>
  </si>
  <si>
    <t>Razem:</t>
  </si>
  <si>
    <t>Kwota
(w zł)</t>
  </si>
  <si>
    <t>Przyznana dotacja</t>
  </si>
  <si>
    <t>Kwota środków finansowych (w zł)</t>
  </si>
  <si>
    <t>Rozdział 
85153</t>
  </si>
  <si>
    <t>Rozdział 
85154</t>
  </si>
  <si>
    <t>2.2.</t>
  </si>
  <si>
    <t>2.1.</t>
  </si>
  <si>
    <t xml:space="preserve">1. </t>
  </si>
  <si>
    <r>
      <t xml:space="preserve">Stowarzyszenie Centrum Zdrowia Pacjentów 
i Leczenia Uzależnień </t>
    </r>
    <r>
      <rPr>
        <i/>
        <sz val="10"/>
        <rFont val="Arial"/>
        <family val="2"/>
        <charset val="238"/>
      </rPr>
      <t>"Familia Dębowa 5"</t>
    </r>
    <r>
      <rPr>
        <sz val="10"/>
        <rFont val="Arial"/>
        <family val="2"/>
        <charset val="238"/>
      </rPr>
      <t xml:space="preserve">
ul. Dębowa 5
44-100 Gliwice</t>
    </r>
  </si>
  <si>
    <t>1.</t>
  </si>
  <si>
    <t>2.</t>
  </si>
  <si>
    <t xml:space="preserve">2. </t>
  </si>
  <si>
    <r>
      <t xml:space="preserve">Stowarzyszenie Psychoprofilaktyki 
</t>
    </r>
    <r>
      <rPr>
        <i/>
        <sz val="10"/>
        <rFont val="Arial"/>
        <family val="2"/>
        <charset val="238"/>
      </rPr>
      <t>"Spójrz Inaczej"</t>
    </r>
    <r>
      <rPr>
        <sz val="10"/>
        <rFont val="Arial"/>
        <family val="2"/>
        <charset val="238"/>
      </rPr>
      <t xml:space="preserve">
ul. Radomska 72
27-200 Starachowice</t>
    </r>
  </si>
  <si>
    <t xml:space="preserve">Obsługa logistyczno-techniczna </t>
  </si>
  <si>
    <r>
      <t xml:space="preserve">Oferty finansowane z budżetu Województwa Śląskiego  w ramach 
</t>
    </r>
    <r>
      <rPr>
        <b/>
        <i/>
        <sz val="10"/>
        <color theme="1"/>
        <rFont val="Arial"/>
        <family val="2"/>
        <charset val="238"/>
      </rPr>
      <t>Konkursu ofert na realizację zadań w zakresie edukacji publicznej w obszarze przeciwdziałania uzależnieniom w województwie śląskim w 2025 roku</t>
    </r>
  </si>
  <si>
    <t>Zadanie konkursowe</t>
  </si>
  <si>
    <t>ROPS.DPU.401-402.12.1.2025</t>
  </si>
  <si>
    <t>Szczyt na temat Przeciwdziałania Uzależnieniom wśród Młodych 2025 (SPUM'25)</t>
  </si>
  <si>
    <t>Wykłady eksperckie (3 osoby x 2 h dyd x 650,00)</t>
  </si>
  <si>
    <t>Moderacja i prowadzenie konferencji (10 h dyd x 200,00)</t>
  </si>
  <si>
    <t>Catering konferencyjny - dzień I (80 osób x 130,00)</t>
  </si>
  <si>
    <t>Catering konferencyjny - dzień II (80 osób x 85,00)</t>
  </si>
  <si>
    <t>Wyżywienie hotelowe (70 osób x 150,00)</t>
  </si>
  <si>
    <t>Wynajęcie sali konferencyjnej (2 dni x 2 000,00)</t>
  </si>
  <si>
    <t>Noclegi uczestników (70 osób x 200,00)</t>
  </si>
  <si>
    <t>Noclegi prelegentów i kadry (2 doby x 15 osób x 279,00)</t>
  </si>
  <si>
    <t>Wydruk materiałów konferencyjnych i promocyjnych</t>
  </si>
  <si>
    <t>Interaktywne seminaria praktyczne 
(3 osoby x 3 grupy x 2 h dyd x 650,00)</t>
  </si>
  <si>
    <t>Koordynacja merytoryczna (46 h x 65,00)</t>
  </si>
  <si>
    <t>Koordynacja finansowa (46 h x 65,00)</t>
  </si>
  <si>
    <t>Obsługa administracyjna (40 h x 75,00)</t>
  </si>
  <si>
    <t>ROPS.DPU.401-402.12.1.2.2025</t>
  </si>
  <si>
    <t>Polskie Stowarzyszenie Psychologów, Psychoterapetów 
i Lekarzy
ul. Rynek 2
43-190 Mikołów</t>
  </si>
  <si>
    <t>Nowe metody walki 
z uzależnieniami</t>
  </si>
  <si>
    <t>Wynagrodzenie prelegentów:</t>
  </si>
  <si>
    <t>ze stopniem doktora (6 osób x 400,00)</t>
  </si>
  <si>
    <t>z tytułem magistra (3 osoby x 255,00)</t>
  </si>
  <si>
    <t>a</t>
  </si>
  <si>
    <t>b</t>
  </si>
  <si>
    <t>c</t>
  </si>
  <si>
    <t>Wynajem sali oraz zapewnienie cateringu dla uczestników</t>
  </si>
  <si>
    <t>Obsługa techniczna (6 h x 65,00)</t>
  </si>
  <si>
    <t>Zaplecze informatyczne + multimedia - dzień</t>
  </si>
  <si>
    <t xml:space="preserve">Opracowanie graficzne materiałów </t>
  </si>
  <si>
    <t>Obsługa administracyjna (22 h x 75,00)</t>
  </si>
  <si>
    <t>ROPS.DPU.401-402.12.1.3.2025</t>
  </si>
  <si>
    <t>3.</t>
  </si>
  <si>
    <t>Europejska Fundacja Dla Zdrowia FEZ
ul. Podchorążych 1
40-043 Katowice</t>
  </si>
  <si>
    <t>Opracowanie merytoryczne materiałów (20 h x 100,00)</t>
  </si>
  <si>
    <t>Wynagrodzenie prowadzących:</t>
  </si>
  <si>
    <t>wynagrodzenie dla profesora SUM (1 h dyd x 3 500,00)</t>
  </si>
  <si>
    <t xml:space="preserve">2.3. </t>
  </si>
  <si>
    <t>2.4.</t>
  </si>
  <si>
    <t xml:space="preserve">2.5. </t>
  </si>
  <si>
    <t>Materiały promocyjne m. in. roll up, stand up, plakaty, oznaczenia, kostki promocyjne</t>
  </si>
  <si>
    <t>Obsługa prawna - przygotowanie dokumentacji RODO, analiza umów - usługa</t>
  </si>
  <si>
    <t>Wynagrodzenie moderatora 
(2 osoby x 10 h dyd x 200,00)</t>
  </si>
  <si>
    <t>Druk materiałów promocyjnych w tym: m. in. identyfikator, długopis, notes, certyfikat, teczka, torba 
(90 osób x 30,00)</t>
  </si>
  <si>
    <t>Koordynacja merytoryczna (60 h x 65,00)</t>
  </si>
  <si>
    <t>Koordynacja finansowa (30 h x 65,00)</t>
  </si>
  <si>
    <t xml:space="preserve">4. </t>
  </si>
  <si>
    <t>ROPS.DPU.401-402.12.1.4.2025</t>
  </si>
  <si>
    <r>
      <t xml:space="preserve">Fundacja 
</t>
    </r>
    <r>
      <rPr>
        <i/>
        <sz val="10"/>
        <rFont val="Arial"/>
        <family val="2"/>
        <charset val="238"/>
      </rPr>
      <t>Nie Będziesz Szła Sama</t>
    </r>
    <r>
      <rPr>
        <sz val="10"/>
        <rFont val="Arial"/>
        <family val="2"/>
        <charset val="238"/>
      </rPr>
      <t xml:space="preserve">
ul. Witosa 3C/80
41-200 Sosnowiec</t>
    </r>
  </si>
  <si>
    <t>Organizacja konferencji</t>
  </si>
  <si>
    <t>Opracowanie graficzne materiałów</t>
  </si>
  <si>
    <t>Wynajem sali (2 dni x 2 000,00)</t>
  </si>
  <si>
    <t>Wynajem sprzętu multimedialnego (2 dni x 800,00)</t>
  </si>
  <si>
    <t>Opracowanie merytoryczne materiałów informacyjno-edukacyjnych/ szkoleniowych/dydaktycznych 
(40 stron x 100,00)</t>
  </si>
  <si>
    <t>Catering - przerwy kawowe i obiad 
(150 osobodni x 180,00)</t>
  </si>
  <si>
    <t>Nocleg dla uczestników i prelegentów 
(25 osób x 350,00)</t>
  </si>
  <si>
    <r>
      <t xml:space="preserve">Fundacja 
</t>
    </r>
    <r>
      <rPr>
        <i/>
        <sz val="10"/>
        <rFont val="Arial"/>
        <family val="2"/>
        <charset val="238"/>
      </rPr>
      <t>SILESIA PRO PUBLICO</t>
    </r>
    <r>
      <rPr>
        <sz val="10"/>
        <rFont val="Arial"/>
        <family val="2"/>
        <charset val="238"/>
      </rPr>
      <t xml:space="preserve">
ul. Konduktorska 33
40-155 Katowice</t>
    </r>
  </si>
  <si>
    <t xml:space="preserve">5. </t>
  </si>
  <si>
    <t>ROPS.DPU.12.2.1.2025</t>
  </si>
  <si>
    <t>Stowarzyszenie 
„Chcę Inaczej" 
ul. 1-go Maja 25
42-217 Częstochowa</t>
  </si>
  <si>
    <t>Szkolenie dla pracowników sektora pomocowego 
w zakresie udzielania pomocy dzieciom
i młodzieży w zwiazku 
z występowaniem problemu uzależnienia 
w rodzinie</t>
  </si>
  <si>
    <t>Wynagrodzenie pedagoga (36 h x 135,00)</t>
  </si>
  <si>
    <t>Catering dla uczestników (84 osoby x 60,00)</t>
  </si>
  <si>
    <t>Koordynacja projektu (20 h x 50,00)</t>
  </si>
  <si>
    <t xml:space="preserve">6. </t>
  </si>
  <si>
    <t>ROPS.DPU.401-402.12.2.2.2025</t>
  </si>
  <si>
    <t>Dzieci i Młodzież 
w Obliczu Narkotyków. Szkolenie wspierające system doskonalenia zawodowego przedstawicieli różnych grup zawodowych 
w zakresie przeciwdziałania uzależnieniom</t>
  </si>
  <si>
    <t>Zajęcia edukacyjno-warsztatowe (42 h dyd. x 180,00)</t>
  </si>
  <si>
    <t>Wynajęcie sali (6 dni x 600,00)</t>
  </si>
  <si>
    <t>Catering (78 osobodni x 150,00)</t>
  </si>
  <si>
    <t>Ewaluacja (6 h x 70,00)</t>
  </si>
  <si>
    <t>Koordynacja merytoryczna (12 h x 60,00)</t>
  </si>
  <si>
    <t>Obsługa biurowo-księgowa (12 h x 60,00)</t>
  </si>
  <si>
    <t>Promocja/rejestracja (6 h x 60,00)</t>
  </si>
  <si>
    <t>ROPS.DPU.401-402.12.2.3.2025</t>
  </si>
  <si>
    <t>Instytut 
Społecznego Rozwoju
Spółka z ograniczona odpowiedzialnością
ul. Jana III Sobieskiego 11
40-082 Katowice</t>
  </si>
  <si>
    <t>Realizacja szkolenia:</t>
  </si>
  <si>
    <t>wynagrodzenie trenera (12 h x 250,00)</t>
  </si>
  <si>
    <t>nocleg ze śniadaniem (21 osób x 300,00)</t>
  </si>
  <si>
    <t>3.1.</t>
  </si>
  <si>
    <t>3.2.</t>
  </si>
  <si>
    <t>3.3.</t>
  </si>
  <si>
    <t>3.4.</t>
  </si>
  <si>
    <t>3.5.</t>
  </si>
  <si>
    <t>3.6.</t>
  </si>
  <si>
    <t>3.7.</t>
  </si>
  <si>
    <t>wyżywienie uczestników - kolacja (21 osób x 80,00)</t>
  </si>
  <si>
    <t>wyżywienie uczestników - obiad 
(21 osób x 2 dni x 80,00)</t>
  </si>
  <si>
    <t>przerwa kawowa całodzienna (21 osób x 2 dni x 50,00)</t>
  </si>
  <si>
    <t>obsługa merytoryczna i techniczna szkolenia (opiekun) (12 h x 50,00)</t>
  </si>
  <si>
    <t>wynajęcie sali (2 dni x 2 000,00)</t>
  </si>
  <si>
    <t>ROPS.DPU.401-402.12.2.5.2025</t>
  </si>
  <si>
    <t>Stowarzyszenie 
Trzeźwość Życia
ul. Nałkowskiej 19
43-100 Tychy</t>
  </si>
  <si>
    <t>Pierwsza Pomoc Psychologiczna osobom doświadczającym przemocy domowej 
w rodzinach 
z problemem alkoholowym</t>
  </si>
  <si>
    <t>ROPS.DPU.401-402.12.2.6.2025</t>
  </si>
  <si>
    <t>Szkolenia "Spójrz Inaczej" 
kl. I-III</t>
  </si>
  <si>
    <t>Wydruk materiałów szkoleniowych (36 sztuki x 10,00)</t>
  </si>
  <si>
    <t>Koordynacja merytoryczna projektu (15 h x 60,00)</t>
  </si>
  <si>
    <t>Obsługa księgowa (20 h x 60,00)</t>
  </si>
  <si>
    <t>Obsługa administracyjna (20 h x 60,00)</t>
  </si>
  <si>
    <t>wynagrodzenie dla specjalistów z tytułem doktora 
(2 h dyd x 2 000,00)</t>
  </si>
  <si>
    <t>wynagrodzenie dla specjalistów z tytułem zawodowym adwokata (1 h dyd x 1 500,00)</t>
  </si>
  <si>
    <t>wynagrodzenie dla wykładowców z doświadczeniem samorządowym (2 h dyd x 1 000,00)</t>
  </si>
  <si>
    <t>wynagrodzenie dla wykładowców z doświadczeniem zawodowym (2 h dyd x 650,00)</t>
  </si>
  <si>
    <t>Opracowanie raportu z ewaluacji konferencji 
(10 h x 80,00)</t>
  </si>
  <si>
    <t>Druk materiałow dydaktycznych dla uczestników 
(90 szt. x 30,00)</t>
  </si>
  <si>
    <t xml:space="preserve">Wynajem sali A z wyposażeniem multimedialnym 
(8 h x 450,00) </t>
  </si>
  <si>
    <t>Wynajem sali B z wyposażenim mulitmedialnym 
(8 h x 350,00)</t>
  </si>
  <si>
    <t>Catering dla wykładowców, gości i uczestników 
(120 osób x 100,00)</t>
  </si>
  <si>
    <t>Multimedia, promocja projektu (strona, media społecznościowe) - usługa</t>
  </si>
  <si>
    <t>Opracowanie materiałów edukacyjnych 
(78 stron x 100,00)</t>
  </si>
  <si>
    <t>Materiały dydaktyczne/ konferencyjne/promocyjne, 
w tym: m. in. teczka notes, długopis, certyfikat, pendrive, gadżet firmowy (70 szt. x 30,00)</t>
  </si>
  <si>
    <t>Promocja projektu (strona www, mailing, profil FB, kampanie sponsorowane) - usługa</t>
  </si>
  <si>
    <t>Wynagrodzenie prowadzących wykłady 
(10 h dyd x 650,00)</t>
  </si>
  <si>
    <t>Wynagrodzenie prowadzących warsztaty 
(3 osoby x 2 h dyd. x 255,00)</t>
  </si>
  <si>
    <t>Moderacja/prowadzenie paneli dyskusyjnych 
(2 h x 220,00)</t>
  </si>
  <si>
    <t>Wynagrodzenie głównego koordynatora projektu 
(60 h x 65,00)</t>
  </si>
  <si>
    <t>Wynagrodzenie specjalisty psychoterapii uzależnień 
(36 h x 135,00)</t>
  </si>
  <si>
    <t>Przygotowanie materiałów dydaktycznych 
(36 szt. x 12,00)</t>
  </si>
  <si>
    <t>Postępowanie dotyczące wyboru miejsca szkolenia 
(8 h x 50,00)</t>
  </si>
  <si>
    <t>Przygotowanie oraz wydruk materiałów dydaktycznych, zaświadczeń, ankiet ewaluacyjnych oraz dokumentacji związanej z koordynacją i realizacją projektu 
(20 szt. x 40,00)</t>
  </si>
  <si>
    <t>Ewaluacja szkolenia i przygotowanie raportu
(5 h x 50,00)</t>
  </si>
  <si>
    <t>Zakup podręczników "Spójrz Inaczej" kl. I-II ze scenariuszami zajęć (36 sztuki x 45,00)</t>
  </si>
  <si>
    <t>Zakup materiałów pismienniczych do prowadzenia szkolenia (3 zestawy x 100,00)</t>
  </si>
  <si>
    <t>Wynagrodzenie osób prowadzących szkolenie 
(105 h dyd x 230,00)</t>
  </si>
  <si>
    <t>Zapewnienie cateringu dla uczestników szkolenia 
(156 osobodni x 50,00)</t>
  </si>
  <si>
    <t>Szkolenie w temacie: Rozpoznawanie wzorców picia 
i podejmowanie interwencji wobec osób pijących alkohol ryzykownie 
i szkodliwie oraz profilaktyka FASD</t>
  </si>
  <si>
    <t>z tytułem magistra i stanowiskiem eksperta 
(1 osoba x 350,00)</t>
  </si>
  <si>
    <t>Wynagrodzenie prowadzącej konferencję 
(10 h dyd x 200,00)</t>
  </si>
  <si>
    <t xml:space="preserve">Opracowanie merytoryczne materiałów informacyjno
-szkoleniowych </t>
  </si>
  <si>
    <t>Koordynacja merytoryczna (23 h x 65,00)</t>
  </si>
  <si>
    <t>Interaktywne seminarium eksperckie 
(5 osób x 2 h dyd. x 250,00)</t>
  </si>
  <si>
    <t xml:space="preserve"> Pierwsze Śląskie Forum Przeciw Uzależeniom 
– Move! Find Your Flow.</t>
  </si>
  <si>
    <t>Załącznik do Uchwały Nr 2241/118/VII/2025
Zarządu Województwa Śląskiego
z dnia 9 października 2025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</si>
</sst>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z_ł_-;\-* #,##0.00\ _z_ł_-;_-* &quot;-&quot;??\ _z_ł_-;_-@_-"/>
    <numFmt numFmtId="165" formatCode="#,##0.00\ _z_ł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i/>
      <sz val="10"/>
      <name val="Arial"/>
      <family val="2"/>
      <charset val="238"/>
    </font>
    <font>
      <b/>
      <i/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FF000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8">
    <xf numFmtId="0" fontId="0" fillId="0" borderId="0" xfId="0"/>
    <xf numFmtId="0" fontId="0" fillId="0" borderId="0" xfId="0" applyAlignment="1">
      <alignment wrapText="1"/>
    </xf>
    <xf numFmtId="0" fontId="3" fillId="0" borderId="1" xfId="0" applyFont="1" applyBorder="1" applyAlignment="1">
      <alignment horizontal="left" vertical="center" wrapText="1"/>
    </xf>
    <xf numFmtId="9" fontId="3" fillId="0" borderId="1" xfId="1" applyFont="1" applyFill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5" fillId="0" borderId="0" xfId="0" applyFont="1"/>
    <xf numFmtId="0" fontId="8" fillId="0" borderId="0" xfId="0" applyFont="1" applyAlignment="1">
      <alignment textRotation="90" wrapText="1"/>
    </xf>
    <xf numFmtId="0" fontId="8" fillId="0" borderId="0" xfId="0" applyFont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165" fontId="0" fillId="0" borderId="0" xfId="0" applyNumberFormat="1" applyAlignment="1">
      <alignment wrapText="1"/>
    </xf>
    <xf numFmtId="0" fontId="3" fillId="0" borderId="1" xfId="1" applyNumberFormat="1" applyFont="1" applyFill="1" applyBorder="1" applyAlignment="1">
      <alignment horizontal="center" vertical="center" wrapText="1"/>
    </xf>
    <xf numFmtId="0" fontId="3" fillId="0" borderId="1" xfId="1" applyNumberFormat="1" applyFont="1" applyBorder="1" applyAlignment="1">
      <alignment horizontal="center" vertical="center" wrapText="1"/>
    </xf>
    <xf numFmtId="165" fontId="8" fillId="0" borderId="0" xfId="0" applyNumberFormat="1" applyFont="1" applyAlignment="1">
      <alignment horizontal="center" wrapText="1"/>
    </xf>
    <xf numFmtId="165" fontId="8" fillId="0" borderId="0" xfId="0" applyNumberFormat="1" applyFont="1" applyAlignment="1">
      <alignment wrapText="1"/>
    </xf>
    <xf numFmtId="165" fontId="0" fillId="0" borderId="0" xfId="0" applyNumberFormat="1" applyAlignment="1">
      <alignment horizontal="center" wrapText="1"/>
    </xf>
    <xf numFmtId="0" fontId="9" fillId="0" borderId="0" xfId="0" applyFont="1"/>
    <xf numFmtId="0" fontId="5" fillId="0" borderId="0" xfId="0" applyFont="1" applyAlignment="1">
      <alignment wrapText="1"/>
    </xf>
    <xf numFmtId="165" fontId="5" fillId="0" borderId="0" xfId="0" applyNumberFormat="1" applyFont="1" applyAlignment="1">
      <alignment horizontal="center" wrapText="1"/>
    </xf>
    <xf numFmtId="165" fontId="5" fillId="0" borderId="0" xfId="0" applyNumberFormat="1" applyFont="1" applyAlignment="1">
      <alignment wrapText="1"/>
    </xf>
    <xf numFmtId="165" fontId="3" fillId="0" borderId="2" xfId="0" applyNumberFormat="1" applyFont="1" applyBorder="1" applyAlignment="1">
      <alignment horizontal="right" vertical="center" wrapText="1"/>
    </xf>
    <xf numFmtId="0" fontId="3" fillId="0" borderId="3" xfId="1" applyNumberFormat="1" applyFont="1" applyBorder="1" applyAlignment="1">
      <alignment horizontal="center" vertical="center" wrapText="1"/>
    </xf>
    <xf numFmtId="9" fontId="3" fillId="0" borderId="3" xfId="1" applyFont="1" applyFill="1" applyBorder="1" applyAlignment="1">
      <alignment horizontal="left" vertical="center" wrapText="1"/>
    </xf>
    <xf numFmtId="165" fontId="3" fillId="0" borderId="4" xfId="0" applyNumberFormat="1" applyFont="1" applyBorder="1" applyAlignment="1">
      <alignment horizontal="right" vertical="center" wrapText="1"/>
    </xf>
    <xf numFmtId="165" fontId="3" fillId="0" borderId="2" xfId="0" applyNumberFormat="1" applyFont="1" applyBorder="1" applyAlignment="1">
      <alignment vertical="center" wrapText="1"/>
    </xf>
    <xf numFmtId="165" fontId="3" fillId="0" borderId="4" xfId="0" applyNumberFormat="1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1" applyNumberFormat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 wrapText="1"/>
    </xf>
    <xf numFmtId="165" fontId="4" fillId="0" borderId="3" xfId="0" applyNumberFormat="1" applyFont="1" applyBorder="1" applyAlignment="1">
      <alignment horizontal="center" vertical="center" wrapText="1"/>
    </xf>
    <xf numFmtId="165" fontId="4" fillId="0" borderId="4" xfId="0" applyNumberFormat="1" applyFont="1" applyBorder="1" applyAlignment="1">
      <alignment horizontal="center" vertical="center" wrapText="1"/>
    </xf>
    <xf numFmtId="165" fontId="4" fillId="0" borderId="9" xfId="0" applyNumberFormat="1" applyFont="1" applyBorder="1" applyAlignment="1">
      <alignment vertical="center" wrapText="1"/>
    </xf>
    <xf numFmtId="165" fontId="4" fillId="0" borderId="2" xfId="0" applyNumberFormat="1" applyFont="1" applyBorder="1" applyAlignment="1">
      <alignment vertical="center" wrapText="1"/>
    </xf>
    <xf numFmtId="165" fontId="4" fillId="0" borderId="9" xfId="0" applyNumberFormat="1" applyFont="1" applyBorder="1" applyAlignment="1">
      <alignment horizontal="right" vertical="center" wrapText="1"/>
    </xf>
    <xf numFmtId="165" fontId="4" fillId="0" borderId="2" xfId="0" applyNumberFormat="1" applyFont="1" applyBorder="1" applyAlignment="1">
      <alignment horizontal="right" vertical="center" wrapText="1"/>
    </xf>
    <xf numFmtId="0" fontId="3" fillId="0" borderId="3" xfId="0" applyFont="1" applyBorder="1" applyAlignment="1">
      <alignment horizontal="left" vertical="center" wrapText="1"/>
    </xf>
    <xf numFmtId="165" fontId="4" fillId="0" borderId="6" xfId="0" applyNumberFormat="1" applyFont="1" applyBorder="1" applyAlignment="1">
      <alignment vertical="center" wrapText="1"/>
    </xf>
    <xf numFmtId="165" fontId="3" fillId="0" borderId="0" xfId="0" applyNumberFormat="1" applyFont="1" applyAlignment="1">
      <alignment horizontal="center" vertical="center" wrapText="1"/>
    </xf>
    <xf numFmtId="165" fontId="4" fillId="0" borderId="22" xfId="0" applyNumberFormat="1" applyFont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textRotation="90" wrapText="1"/>
    </xf>
    <xf numFmtId="0" fontId="3" fillId="0" borderId="1" xfId="0" applyFont="1" applyBorder="1" applyAlignment="1">
      <alignment horizontal="center" vertical="center" textRotation="90" wrapText="1"/>
    </xf>
    <xf numFmtId="0" fontId="3" fillId="0" borderId="3" xfId="0" applyFont="1" applyBorder="1" applyAlignment="1">
      <alignment horizontal="center" vertical="center" textRotation="90" wrapText="1"/>
    </xf>
    <xf numFmtId="16" fontId="3" fillId="0" borderId="8" xfId="0" applyNumberFormat="1" applyFont="1" applyBorder="1" applyAlignment="1">
      <alignment horizontal="center" vertical="center" wrapText="1"/>
    </xf>
    <xf numFmtId="16" fontId="3" fillId="0" borderId="1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165" fontId="3" fillId="0" borderId="8" xfId="0" applyNumberFormat="1" applyFont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center" vertical="center" wrapText="1"/>
    </xf>
    <xf numFmtId="165" fontId="3" fillId="0" borderId="3" xfId="0" applyNumberFormat="1" applyFont="1" applyBorder="1" applyAlignment="1">
      <alignment horizontal="center" vertical="center" wrapText="1"/>
    </xf>
    <xf numFmtId="0" fontId="4" fillId="0" borderId="12" xfId="0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0" fontId="5" fillId="0" borderId="14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15" xfId="0" applyFont="1" applyBorder="1" applyAlignment="1">
      <alignment vertical="center" wrapText="1"/>
    </xf>
    <xf numFmtId="0" fontId="5" fillId="0" borderId="16" xfId="0" applyFont="1" applyBorder="1" applyAlignment="1">
      <alignment vertical="center" wrapText="1"/>
    </xf>
    <xf numFmtId="0" fontId="5" fillId="0" borderId="17" xfId="0" applyFont="1" applyBorder="1" applyAlignment="1">
      <alignment vertical="center" wrapText="1"/>
    </xf>
    <xf numFmtId="0" fontId="5" fillId="0" borderId="18" xfId="0" applyFont="1" applyBorder="1" applyAlignment="1">
      <alignment vertical="center" wrapText="1"/>
    </xf>
    <xf numFmtId="16" fontId="3" fillId="0" borderId="3" xfId="0" applyNumberFormat="1" applyFont="1" applyBorder="1" applyAlignment="1">
      <alignment horizontal="center" vertical="center" wrapText="1"/>
    </xf>
    <xf numFmtId="0" fontId="4" fillId="0" borderId="19" xfId="0" applyFont="1" applyBorder="1" applyAlignment="1">
      <alignment horizontal="right" vertical="center" wrapText="1"/>
    </xf>
    <xf numFmtId="0" fontId="4" fillId="0" borderId="20" xfId="0" applyFont="1" applyBorder="1" applyAlignment="1">
      <alignment horizontal="right" vertical="center" wrapText="1"/>
    </xf>
    <xf numFmtId="0" fontId="3" fillId="0" borderId="21" xfId="0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textRotation="90" wrapText="1"/>
    </xf>
    <xf numFmtId="0" fontId="4" fillId="0" borderId="3" xfId="0" applyFont="1" applyBorder="1" applyAlignment="1">
      <alignment horizontal="center" vertical="center" textRotation="90" wrapText="1"/>
    </xf>
    <xf numFmtId="164" fontId="4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</cellXfs>
  <cellStyles count="2">
    <cellStyle name="Normalny" xfId="0" builtinId="0"/>
    <cellStyle name="Procentowy" xfId="1" builtinId="5"/>
  </cellStyles>
  <dxfs count="0"/>
  <tableStyles count="0" defaultTableStyle="TableStyleMedium9" defaultPivotStyle="PivotStyleLight16"/>
  <colors>
    <mruColors>
      <color rgb="FFFFFF99"/>
      <color rgb="FFCCCCFF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117"/>
  <sheetViews>
    <sheetView tabSelected="1" zoomScaleNormal="100" workbookViewId="0">
      <selection activeCell="A2" sqref="A2:L2"/>
    </sheetView>
  </sheetViews>
  <sheetFormatPr defaultRowHeight="15" x14ac:dyDescent="0.25"/>
  <cols>
    <col min="1" max="1" width="6" style="1" customWidth="1"/>
    <col min="2" max="2" width="6.140625" style="1" customWidth="1"/>
    <col min="3" max="3" width="7.5703125" style="1" customWidth="1"/>
    <col min="4" max="4" width="23.28515625" style="1" customWidth="1"/>
    <col min="5" max="5" width="20" style="1" customWidth="1"/>
    <col min="6" max="6" width="9" style="1" customWidth="1"/>
    <col min="7" max="7" width="12.140625" style="14" customWidth="1"/>
    <col min="8" max="8" width="12.5703125" style="9" customWidth="1"/>
    <col min="9" max="9" width="11.7109375" style="1" customWidth="1"/>
    <col min="10" max="10" width="4.5703125" style="1" customWidth="1"/>
    <col min="11" max="11" width="49.7109375" style="1" customWidth="1"/>
    <col min="12" max="12" width="15" style="9" customWidth="1"/>
  </cols>
  <sheetData>
    <row r="1" spans="1:12" ht="39.75" customHeight="1" thickBot="1" x14ac:dyDescent="0.3">
      <c r="A1" s="7"/>
      <c r="B1" s="6"/>
      <c r="C1" s="6"/>
      <c r="D1" s="7"/>
      <c r="E1" s="7"/>
      <c r="F1" s="7"/>
      <c r="G1" s="12"/>
      <c r="H1" s="13"/>
      <c r="I1" s="13"/>
      <c r="J1" s="7"/>
      <c r="K1" s="76" t="s">
        <v>159</v>
      </c>
      <c r="L1" s="77"/>
    </row>
    <row r="2" spans="1:12" ht="36" customHeight="1" x14ac:dyDescent="0.25">
      <c r="A2" s="78" t="s">
        <v>26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80"/>
    </row>
    <row r="3" spans="1:12" ht="15" customHeight="1" x14ac:dyDescent="0.25">
      <c r="A3" s="81" t="s">
        <v>2</v>
      </c>
      <c r="B3" s="83" t="s">
        <v>0</v>
      </c>
      <c r="C3" s="72" t="s">
        <v>27</v>
      </c>
      <c r="D3" s="83" t="s">
        <v>6</v>
      </c>
      <c r="E3" s="83" t="s">
        <v>1</v>
      </c>
      <c r="F3" s="72" t="s">
        <v>9</v>
      </c>
      <c r="G3" s="74" t="s">
        <v>14</v>
      </c>
      <c r="H3" s="75"/>
      <c r="I3" s="75"/>
      <c r="J3" s="83" t="s">
        <v>13</v>
      </c>
      <c r="K3" s="83"/>
      <c r="L3" s="85"/>
    </row>
    <row r="4" spans="1:12" ht="53.25" customHeight="1" thickBot="1" x14ac:dyDescent="0.3">
      <c r="A4" s="82"/>
      <c r="B4" s="84"/>
      <c r="C4" s="73"/>
      <c r="D4" s="84"/>
      <c r="E4" s="84"/>
      <c r="F4" s="73"/>
      <c r="G4" s="29" t="s">
        <v>10</v>
      </c>
      <c r="H4" s="29" t="s">
        <v>15</v>
      </c>
      <c r="I4" s="29" t="s">
        <v>16</v>
      </c>
      <c r="J4" s="28" t="s">
        <v>8</v>
      </c>
      <c r="K4" s="28" t="s">
        <v>7</v>
      </c>
      <c r="L4" s="30" t="s">
        <v>12</v>
      </c>
    </row>
    <row r="5" spans="1:12" ht="24" customHeight="1" x14ac:dyDescent="0.25">
      <c r="A5" s="41">
        <v>1</v>
      </c>
      <c r="B5" s="44" t="s">
        <v>28</v>
      </c>
      <c r="C5" s="47" t="s">
        <v>19</v>
      </c>
      <c r="D5" s="50" t="s">
        <v>74</v>
      </c>
      <c r="E5" s="52" t="s">
        <v>29</v>
      </c>
      <c r="F5" s="50">
        <v>50</v>
      </c>
      <c r="G5" s="55">
        <f>L5+L18</f>
        <v>95950</v>
      </c>
      <c r="H5" s="55">
        <v>47970</v>
      </c>
      <c r="I5" s="55">
        <v>47980</v>
      </c>
      <c r="J5" s="86" t="s">
        <v>3</v>
      </c>
      <c r="K5" s="86"/>
      <c r="L5" s="31">
        <f>L6+L7+L8+L9+L10+L11+L12+L13+L14+L15+L16+L17</f>
        <v>86970</v>
      </c>
    </row>
    <row r="6" spans="1:12" ht="19.5" customHeight="1" x14ac:dyDescent="0.25">
      <c r="A6" s="42"/>
      <c r="B6" s="45"/>
      <c r="C6" s="48"/>
      <c r="D6" s="51"/>
      <c r="E6" s="53"/>
      <c r="F6" s="51"/>
      <c r="G6" s="56"/>
      <c r="H6" s="56"/>
      <c r="I6" s="56"/>
      <c r="J6" s="11">
        <v>1</v>
      </c>
      <c r="K6" s="3" t="s">
        <v>30</v>
      </c>
      <c r="L6" s="23">
        <v>3900</v>
      </c>
    </row>
    <row r="7" spans="1:12" ht="24" customHeight="1" x14ac:dyDescent="0.25">
      <c r="A7" s="42"/>
      <c r="B7" s="45"/>
      <c r="C7" s="48"/>
      <c r="D7" s="51"/>
      <c r="E7" s="53"/>
      <c r="F7" s="51"/>
      <c r="G7" s="56"/>
      <c r="H7" s="56"/>
      <c r="I7" s="56"/>
      <c r="J7" s="11">
        <v>2</v>
      </c>
      <c r="K7" s="3" t="s">
        <v>157</v>
      </c>
      <c r="L7" s="23">
        <v>2500</v>
      </c>
    </row>
    <row r="8" spans="1:12" ht="27" customHeight="1" x14ac:dyDescent="0.25">
      <c r="A8" s="42"/>
      <c r="B8" s="45"/>
      <c r="C8" s="48"/>
      <c r="D8" s="51"/>
      <c r="E8" s="53"/>
      <c r="F8" s="51"/>
      <c r="G8" s="56"/>
      <c r="H8" s="56"/>
      <c r="I8" s="56"/>
      <c r="J8" s="11">
        <v>3</v>
      </c>
      <c r="K8" s="3" t="s">
        <v>39</v>
      </c>
      <c r="L8" s="23">
        <v>11700</v>
      </c>
    </row>
    <row r="9" spans="1:12" ht="19.5" customHeight="1" x14ac:dyDescent="0.25">
      <c r="A9" s="42"/>
      <c r="B9" s="45"/>
      <c r="C9" s="48"/>
      <c r="D9" s="51"/>
      <c r="E9" s="53"/>
      <c r="F9" s="51"/>
      <c r="G9" s="56"/>
      <c r="H9" s="56"/>
      <c r="I9" s="56"/>
      <c r="J9" s="11">
        <v>4</v>
      </c>
      <c r="K9" s="3" t="s">
        <v>31</v>
      </c>
      <c r="L9" s="23">
        <v>2000</v>
      </c>
    </row>
    <row r="10" spans="1:12" ht="33" customHeight="1" x14ac:dyDescent="0.25">
      <c r="A10" s="42"/>
      <c r="B10" s="45"/>
      <c r="C10" s="48"/>
      <c r="D10" s="51"/>
      <c r="E10" s="53"/>
      <c r="F10" s="51"/>
      <c r="G10" s="56"/>
      <c r="H10" s="56"/>
      <c r="I10" s="56"/>
      <c r="J10" s="11">
        <v>5</v>
      </c>
      <c r="K10" s="3" t="s">
        <v>136</v>
      </c>
      <c r="L10" s="23">
        <v>7800</v>
      </c>
    </row>
    <row r="11" spans="1:12" ht="17.25" customHeight="1" x14ac:dyDescent="0.25">
      <c r="A11" s="42"/>
      <c r="B11" s="45"/>
      <c r="C11" s="48"/>
      <c r="D11" s="51"/>
      <c r="E11" s="53"/>
      <c r="F11" s="51"/>
      <c r="G11" s="56"/>
      <c r="H11" s="56"/>
      <c r="I11" s="56"/>
      <c r="J11" s="11">
        <v>6</v>
      </c>
      <c r="K11" s="3" t="s">
        <v>32</v>
      </c>
      <c r="L11" s="23">
        <v>10400</v>
      </c>
    </row>
    <row r="12" spans="1:12" ht="17.25" customHeight="1" x14ac:dyDescent="0.25">
      <c r="A12" s="42"/>
      <c r="B12" s="45"/>
      <c r="C12" s="48"/>
      <c r="D12" s="51"/>
      <c r="E12" s="53"/>
      <c r="F12" s="51"/>
      <c r="G12" s="56"/>
      <c r="H12" s="56"/>
      <c r="I12" s="56"/>
      <c r="J12" s="11">
        <v>7</v>
      </c>
      <c r="K12" s="3" t="s">
        <v>33</v>
      </c>
      <c r="L12" s="23">
        <v>6800</v>
      </c>
    </row>
    <row r="13" spans="1:12" ht="21.75" customHeight="1" x14ac:dyDescent="0.25">
      <c r="A13" s="42"/>
      <c r="B13" s="45"/>
      <c r="C13" s="48"/>
      <c r="D13" s="51"/>
      <c r="E13" s="53"/>
      <c r="F13" s="51"/>
      <c r="G13" s="56"/>
      <c r="H13" s="56"/>
      <c r="I13" s="56"/>
      <c r="J13" s="11">
        <v>8</v>
      </c>
      <c r="K13" s="3" t="s">
        <v>34</v>
      </c>
      <c r="L13" s="23">
        <v>10500</v>
      </c>
    </row>
    <row r="14" spans="1:12" ht="18.75" customHeight="1" x14ac:dyDescent="0.25">
      <c r="A14" s="42"/>
      <c r="B14" s="45"/>
      <c r="C14" s="48"/>
      <c r="D14" s="51"/>
      <c r="E14" s="53"/>
      <c r="F14" s="51"/>
      <c r="G14" s="56"/>
      <c r="H14" s="56"/>
      <c r="I14" s="56"/>
      <c r="J14" s="11">
        <v>9</v>
      </c>
      <c r="K14" s="3" t="s">
        <v>35</v>
      </c>
      <c r="L14" s="23">
        <v>4000</v>
      </c>
    </row>
    <row r="15" spans="1:12" ht="21.75" customHeight="1" x14ac:dyDescent="0.25">
      <c r="A15" s="42"/>
      <c r="B15" s="45"/>
      <c r="C15" s="48"/>
      <c r="D15" s="51"/>
      <c r="E15" s="53"/>
      <c r="F15" s="51"/>
      <c r="G15" s="56"/>
      <c r="H15" s="56"/>
      <c r="I15" s="56"/>
      <c r="J15" s="11">
        <v>10</v>
      </c>
      <c r="K15" s="3" t="s">
        <v>36</v>
      </c>
      <c r="L15" s="23">
        <v>14000</v>
      </c>
    </row>
    <row r="16" spans="1:12" ht="20.25" customHeight="1" x14ac:dyDescent="0.25">
      <c r="A16" s="42"/>
      <c r="B16" s="45"/>
      <c r="C16" s="48"/>
      <c r="D16" s="51"/>
      <c r="E16" s="53"/>
      <c r="F16" s="51"/>
      <c r="G16" s="56"/>
      <c r="H16" s="56"/>
      <c r="I16" s="56"/>
      <c r="J16" s="11">
        <v>11</v>
      </c>
      <c r="K16" s="3" t="s">
        <v>37</v>
      </c>
      <c r="L16" s="23">
        <v>8370</v>
      </c>
    </row>
    <row r="17" spans="1:12" ht="27" customHeight="1" x14ac:dyDescent="0.25">
      <c r="A17" s="42"/>
      <c r="B17" s="45"/>
      <c r="C17" s="48"/>
      <c r="D17" s="51"/>
      <c r="E17" s="53"/>
      <c r="F17" s="51"/>
      <c r="G17" s="56"/>
      <c r="H17" s="56"/>
      <c r="I17" s="56"/>
      <c r="J17" s="11">
        <v>12</v>
      </c>
      <c r="K17" s="3" t="s">
        <v>38</v>
      </c>
      <c r="L17" s="23">
        <v>5000</v>
      </c>
    </row>
    <row r="18" spans="1:12" ht="19.5" customHeight="1" x14ac:dyDescent="0.25">
      <c r="A18" s="42"/>
      <c r="B18" s="45"/>
      <c r="C18" s="48"/>
      <c r="D18" s="51"/>
      <c r="E18" s="53"/>
      <c r="F18" s="51"/>
      <c r="G18" s="56"/>
      <c r="H18" s="56"/>
      <c r="I18" s="56"/>
      <c r="J18" s="87" t="s">
        <v>4</v>
      </c>
      <c r="K18" s="87" t="s">
        <v>25</v>
      </c>
      <c r="L18" s="32">
        <f>L19+L20+L21</f>
        <v>8980</v>
      </c>
    </row>
    <row r="19" spans="1:12" ht="24.75" customHeight="1" x14ac:dyDescent="0.25">
      <c r="A19" s="42"/>
      <c r="B19" s="45"/>
      <c r="C19" s="48"/>
      <c r="D19" s="51"/>
      <c r="E19" s="53"/>
      <c r="F19" s="51"/>
      <c r="G19" s="56"/>
      <c r="H19" s="56"/>
      <c r="I19" s="56"/>
      <c r="J19" s="11">
        <v>1</v>
      </c>
      <c r="K19" s="4" t="s">
        <v>40</v>
      </c>
      <c r="L19" s="23">
        <v>2990</v>
      </c>
    </row>
    <row r="20" spans="1:12" ht="21" customHeight="1" x14ac:dyDescent="0.25">
      <c r="A20" s="42"/>
      <c r="B20" s="45"/>
      <c r="C20" s="48"/>
      <c r="D20" s="51"/>
      <c r="E20" s="53"/>
      <c r="F20" s="51"/>
      <c r="G20" s="56"/>
      <c r="H20" s="56"/>
      <c r="I20" s="56"/>
      <c r="J20" s="11">
        <v>2</v>
      </c>
      <c r="K20" s="3" t="s">
        <v>41</v>
      </c>
      <c r="L20" s="23">
        <v>2990</v>
      </c>
    </row>
    <row r="21" spans="1:12" ht="23.25" customHeight="1" thickBot="1" x14ac:dyDescent="0.3">
      <c r="A21" s="43"/>
      <c r="B21" s="46"/>
      <c r="C21" s="67"/>
      <c r="D21" s="49"/>
      <c r="E21" s="54"/>
      <c r="F21" s="49"/>
      <c r="G21" s="57"/>
      <c r="H21" s="57"/>
      <c r="I21" s="57"/>
      <c r="J21" s="20">
        <v>3</v>
      </c>
      <c r="K21" s="21" t="s">
        <v>42</v>
      </c>
      <c r="L21" s="24">
        <v>3000</v>
      </c>
    </row>
    <row r="22" spans="1:12" ht="19.5" customHeight="1" x14ac:dyDescent="0.25">
      <c r="A22" s="41">
        <v>2</v>
      </c>
      <c r="B22" s="44" t="s">
        <v>43</v>
      </c>
      <c r="C22" s="47" t="s">
        <v>21</v>
      </c>
      <c r="D22" s="50" t="s">
        <v>44</v>
      </c>
      <c r="E22" s="52" t="s">
        <v>45</v>
      </c>
      <c r="F22" s="50">
        <v>30</v>
      </c>
      <c r="G22" s="55">
        <f>L35+L22</f>
        <v>32600</v>
      </c>
      <c r="H22" s="55">
        <v>14630</v>
      </c>
      <c r="I22" s="55">
        <v>17970</v>
      </c>
      <c r="J22" s="39" t="s">
        <v>3</v>
      </c>
      <c r="K22" s="39"/>
      <c r="L22" s="33">
        <f>L24+L25+L26+L27+L28+L29+L30+L31+L32+L33+L34</f>
        <v>30950</v>
      </c>
    </row>
    <row r="23" spans="1:12" ht="19.5" customHeight="1" x14ac:dyDescent="0.25">
      <c r="A23" s="42"/>
      <c r="B23" s="45"/>
      <c r="C23" s="48"/>
      <c r="D23" s="51"/>
      <c r="E23" s="53"/>
      <c r="F23" s="51"/>
      <c r="G23" s="56"/>
      <c r="H23" s="56"/>
      <c r="I23" s="56"/>
      <c r="J23" s="8">
        <v>1</v>
      </c>
      <c r="K23" s="3" t="s">
        <v>46</v>
      </c>
      <c r="L23" s="19"/>
    </row>
    <row r="24" spans="1:12" ht="19.5" customHeight="1" x14ac:dyDescent="0.25">
      <c r="A24" s="42"/>
      <c r="B24" s="45"/>
      <c r="C24" s="48"/>
      <c r="D24" s="51"/>
      <c r="E24" s="53"/>
      <c r="F24" s="51"/>
      <c r="G24" s="56"/>
      <c r="H24" s="56"/>
      <c r="I24" s="56"/>
      <c r="J24" s="8" t="s">
        <v>49</v>
      </c>
      <c r="K24" s="3" t="s">
        <v>47</v>
      </c>
      <c r="L24" s="19">
        <v>2400</v>
      </c>
    </row>
    <row r="25" spans="1:12" ht="19.5" customHeight="1" x14ac:dyDescent="0.25">
      <c r="A25" s="42"/>
      <c r="B25" s="45"/>
      <c r="C25" s="48"/>
      <c r="D25" s="51"/>
      <c r="E25" s="53"/>
      <c r="F25" s="51"/>
      <c r="G25" s="56"/>
      <c r="H25" s="56"/>
      <c r="I25" s="56"/>
      <c r="J25" s="8" t="s">
        <v>50</v>
      </c>
      <c r="K25" s="3" t="s">
        <v>48</v>
      </c>
      <c r="L25" s="19">
        <v>765</v>
      </c>
    </row>
    <row r="26" spans="1:12" ht="27" customHeight="1" x14ac:dyDescent="0.25">
      <c r="A26" s="42"/>
      <c r="B26" s="45"/>
      <c r="C26" s="48"/>
      <c r="D26" s="51"/>
      <c r="E26" s="53"/>
      <c r="F26" s="51"/>
      <c r="G26" s="56"/>
      <c r="H26" s="56"/>
      <c r="I26" s="56"/>
      <c r="J26" s="8" t="s">
        <v>51</v>
      </c>
      <c r="K26" s="3" t="s">
        <v>153</v>
      </c>
      <c r="L26" s="19">
        <v>350</v>
      </c>
    </row>
    <row r="27" spans="1:12" ht="28.5" customHeight="1" x14ac:dyDescent="0.25">
      <c r="A27" s="42"/>
      <c r="B27" s="45"/>
      <c r="C27" s="48"/>
      <c r="D27" s="51"/>
      <c r="E27" s="53"/>
      <c r="F27" s="51"/>
      <c r="G27" s="56"/>
      <c r="H27" s="56"/>
      <c r="I27" s="56"/>
      <c r="J27" s="8">
        <v>2</v>
      </c>
      <c r="K27" s="3" t="s">
        <v>154</v>
      </c>
      <c r="L27" s="19">
        <v>2000</v>
      </c>
    </row>
    <row r="28" spans="1:12" ht="27" customHeight="1" x14ac:dyDescent="0.25">
      <c r="A28" s="42"/>
      <c r="B28" s="45"/>
      <c r="C28" s="48"/>
      <c r="D28" s="51"/>
      <c r="E28" s="53"/>
      <c r="F28" s="51"/>
      <c r="G28" s="56"/>
      <c r="H28" s="56"/>
      <c r="I28" s="56"/>
      <c r="J28" s="8">
        <v>3</v>
      </c>
      <c r="K28" s="3" t="s">
        <v>155</v>
      </c>
      <c r="L28" s="19">
        <v>500</v>
      </c>
    </row>
    <row r="29" spans="1:12" ht="28.5" customHeight="1" x14ac:dyDescent="0.25">
      <c r="A29" s="42"/>
      <c r="B29" s="45"/>
      <c r="C29" s="48"/>
      <c r="D29" s="51"/>
      <c r="E29" s="53"/>
      <c r="F29" s="51"/>
      <c r="G29" s="56"/>
      <c r="H29" s="56"/>
      <c r="I29" s="56"/>
      <c r="J29" s="8">
        <v>4</v>
      </c>
      <c r="K29" s="3" t="s">
        <v>156</v>
      </c>
      <c r="L29" s="19">
        <v>1495</v>
      </c>
    </row>
    <row r="30" spans="1:12" ht="27.75" customHeight="1" x14ac:dyDescent="0.25">
      <c r="A30" s="42"/>
      <c r="B30" s="45"/>
      <c r="C30" s="48"/>
      <c r="D30" s="51"/>
      <c r="E30" s="53"/>
      <c r="F30" s="51"/>
      <c r="G30" s="56"/>
      <c r="H30" s="56"/>
      <c r="I30" s="56"/>
      <c r="J30" s="8">
        <v>5</v>
      </c>
      <c r="K30" s="3" t="s">
        <v>130</v>
      </c>
      <c r="L30" s="19">
        <v>800</v>
      </c>
    </row>
    <row r="31" spans="1:12" ht="27.75" customHeight="1" x14ac:dyDescent="0.25">
      <c r="A31" s="42"/>
      <c r="B31" s="45"/>
      <c r="C31" s="48"/>
      <c r="D31" s="51"/>
      <c r="E31" s="53"/>
      <c r="F31" s="51"/>
      <c r="G31" s="56"/>
      <c r="H31" s="56"/>
      <c r="I31" s="56"/>
      <c r="J31" s="8">
        <v>6</v>
      </c>
      <c r="K31" s="3" t="s">
        <v>52</v>
      </c>
      <c r="L31" s="19">
        <v>21000</v>
      </c>
    </row>
    <row r="32" spans="1:12" ht="18.75" customHeight="1" x14ac:dyDescent="0.25">
      <c r="A32" s="42"/>
      <c r="B32" s="45"/>
      <c r="C32" s="48"/>
      <c r="D32" s="51"/>
      <c r="E32" s="53"/>
      <c r="F32" s="51"/>
      <c r="G32" s="56"/>
      <c r="H32" s="56"/>
      <c r="I32" s="56"/>
      <c r="J32" s="8">
        <v>7</v>
      </c>
      <c r="K32" s="3" t="s">
        <v>53</v>
      </c>
      <c r="L32" s="19">
        <v>390</v>
      </c>
    </row>
    <row r="33" spans="1:12" ht="24.75" customHeight="1" x14ac:dyDescent="0.25">
      <c r="A33" s="42"/>
      <c r="B33" s="45"/>
      <c r="C33" s="48"/>
      <c r="D33" s="51"/>
      <c r="E33" s="53"/>
      <c r="F33" s="51"/>
      <c r="G33" s="56"/>
      <c r="H33" s="56"/>
      <c r="I33" s="56"/>
      <c r="J33" s="8">
        <v>8</v>
      </c>
      <c r="K33" s="3" t="s">
        <v>54</v>
      </c>
      <c r="L33" s="19">
        <v>750</v>
      </c>
    </row>
    <row r="34" spans="1:12" ht="19.5" customHeight="1" x14ac:dyDescent="0.25">
      <c r="A34" s="42"/>
      <c r="B34" s="45"/>
      <c r="C34" s="48"/>
      <c r="D34" s="51"/>
      <c r="E34" s="53"/>
      <c r="F34" s="51"/>
      <c r="G34" s="56"/>
      <c r="H34" s="56"/>
      <c r="I34" s="56"/>
      <c r="J34" s="8">
        <v>9</v>
      </c>
      <c r="K34" s="3" t="s">
        <v>55</v>
      </c>
      <c r="L34" s="19">
        <v>500</v>
      </c>
    </row>
    <row r="35" spans="1:12" ht="19.5" customHeight="1" x14ac:dyDescent="0.25">
      <c r="A35" s="42"/>
      <c r="B35" s="45"/>
      <c r="C35" s="48"/>
      <c r="D35" s="51"/>
      <c r="E35" s="53"/>
      <c r="F35" s="51"/>
      <c r="G35" s="56"/>
      <c r="H35" s="56"/>
      <c r="I35" s="56"/>
      <c r="J35" s="40" t="s">
        <v>4</v>
      </c>
      <c r="K35" s="40"/>
      <c r="L35" s="34">
        <f>L36</f>
        <v>1650</v>
      </c>
    </row>
    <row r="36" spans="1:12" ht="19.5" customHeight="1" thickBot="1" x14ac:dyDescent="0.3">
      <c r="A36" s="43"/>
      <c r="B36" s="46"/>
      <c r="C36" s="49"/>
      <c r="D36" s="49"/>
      <c r="E36" s="54"/>
      <c r="F36" s="49"/>
      <c r="G36" s="57"/>
      <c r="H36" s="57"/>
      <c r="I36" s="57"/>
      <c r="J36" s="25">
        <v>1</v>
      </c>
      <c r="K36" s="21" t="s">
        <v>56</v>
      </c>
      <c r="L36" s="22">
        <v>1650</v>
      </c>
    </row>
    <row r="37" spans="1:12" ht="19.5" customHeight="1" x14ac:dyDescent="0.25">
      <c r="A37" s="41" t="s">
        <v>58</v>
      </c>
      <c r="B37" s="44" t="s">
        <v>57</v>
      </c>
      <c r="C37" s="47" t="s">
        <v>21</v>
      </c>
      <c r="D37" s="50" t="s">
        <v>59</v>
      </c>
      <c r="E37" s="52" t="s">
        <v>158</v>
      </c>
      <c r="F37" s="50">
        <v>37</v>
      </c>
      <c r="G37" s="55">
        <f>L37+L55</f>
        <v>52250</v>
      </c>
      <c r="H37" s="55">
        <v>26120</v>
      </c>
      <c r="I37" s="55">
        <v>26130</v>
      </c>
      <c r="J37" s="39" t="s">
        <v>3</v>
      </c>
      <c r="K37" s="39"/>
      <c r="L37" s="33">
        <f>L38+L40+L42+L41+L43+L44+L45+L46+L47+L48+L49+L50+L51+L52+L53+L54</f>
        <v>46400</v>
      </c>
    </row>
    <row r="38" spans="1:12" ht="21" customHeight="1" x14ac:dyDescent="0.25">
      <c r="A38" s="42"/>
      <c r="B38" s="45"/>
      <c r="C38" s="48"/>
      <c r="D38" s="51"/>
      <c r="E38" s="53"/>
      <c r="F38" s="51"/>
      <c r="G38" s="56"/>
      <c r="H38" s="56"/>
      <c r="I38" s="56"/>
      <c r="J38" s="11">
        <v>1</v>
      </c>
      <c r="K38" s="3" t="s">
        <v>60</v>
      </c>
      <c r="L38" s="19">
        <v>2000</v>
      </c>
    </row>
    <row r="39" spans="1:12" ht="19.5" customHeight="1" x14ac:dyDescent="0.25">
      <c r="A39" s="42"/>
      <c r="B39" s="45"/>
      <c r="C39" s="48"/>
      <c r="D39" s="51"/>
      <c r="E39" s="53"/>
      <c r="F39" s="51"/>
      <c r="G39" s="56"/>
      <c r="H39" s="56"/>
      <c r="I39" s="56"/>
      <c r="J39" s="11">
        <v>2</v>
      </c>
      <c r="K39" s="3" t="s">
        <v>61</v>
      </c>
      <c r="L39" s="19"/>
    </row>
    <row r="40" spans="1:12" ht="20.25" customHeight="1" x14ac:dyDescent="0.25">
      <c r="A40" s="42"/>
      <c r="B40" s="45"/>
      <c r="C40" s="48"/>
      <c r="D40" s="51"/>
      <c r="E40" s="53"/>
      <c r="F40" s="51"/>
      <c r="G40" s="56"/>
      <c r="H40" s="56"/>
      <c r="I40" s="56"/>
      <c r="J40" s="11" t="s">
        <v>18</v>
      </c>
      <c r="K40" s="3" t="s">
        <v>62</v>
      </c>
      <c r="L40" s="19">
        <v>3500</v>
      </c>
    </row>
    <row r="41" spans="1:12" ht="26.25" customHeight="1" x14ac:dyDescent="0.25">
      <c r="A41" s="42"/>
      <c r="B41" s="45"/>
      <c r="C41" s="48"/>
      <c r="D41" s="51"/>
      <c r="E41" s="53"/>
      <c r="F41" s="51"/>
      <c r="G41" s="56"/>
      <c r="H41" s="56"/>
      <c r="I41" s="56"/>
      <c r="J41" s="11" t="s">
        <v>17</v>
      </c>
      <c r="K41" s="3" t="s">
        <v>126</v>
      </c>
      <c r="L41" s="19">
        <v>4000</v>
      </c>
    </row>
    <row r="42" spans="1:12" ht="30.75" customHeight="1" x14ac:dyDescent="0.25">
      <c r="A42" s="42"/>
      <c r="B42" s="45"/>
      <c r="C42" s="48"/>
      <c r="D42" s="51"/>
      <c r="E42" s="53"/>
      <c r="F42" s="51"/>
      <c r="G42" s="56"/>
      <c r="H42" s="56"/>
      <c r="I42" s="56"/>
      <c r="J42" s="11" t="s">
        <v>63</v>
      </c>
      <c r="K42" s="3" t="s">
        <v>127</v>
      </c>
      <c r="L42" s="19">
        <v>1500</v>
      </c>
    </row>
    <row r="43" spans="1:12" ht="29.25" customHeight="1" x14ac:dyDescent="0.25">
      <c r="A43" s="42"/>
      <c r="B43" s="45"/>
      <c r="C43" s="48"/>
      <c r="D43" s="51"/>
      <c r="E43" s="53"/>
      <c r="F43" s="51"/>
      <c r="G43" s="56"/>
      <c r="H43" s="56"/>
      <c r="I43" s="56"/>
      <c r="J43" s="11" t="s">
        <v>64</v>
      </c>
      <c r="K43" s="3" t="s">
        <v>128</v>
      </c>
      <c r="L43" s="19">
        <v>2000</v>
      </c>
    </row>
    <row r="44" spans="1:12" ht="30" customHeight="1" x14ac:dyDescent="0.25">
      <c r="A44" s="42"/>
      <c r="B44" s="45"/>
      <c r="C44" s="48"/>
      <c r="D44" s="51"/>
      <c r="E44" s="53"/>
      <c r="F44" s="51"/>
      <c r="G44" s="56"/>
      <c r="H44" s="56"/>
      <c r="I44" s="56"/>
      <c r="J44" s="11" t="s">
        <v>65</v>
      </c>
      <c r="K44" s="3" t="s">
        <v>129</v>
      </c>
      <c r="L44" s="19">
        <v>1300</v>
      </c>
    </row>
    <row r="45" spans="1:12" ht="24" customHeight="1" x14ac:dyDescent="0.25">
      <c r="A45" s="42"/>
      <c r="B45" s="45"/>
      <c r="C45" s="48"/>
      <c r="D45" s="51"/>
      <c r="E45" s="53"/>
      <c r="F45" s="51"/>
      <c r="G45" s="56"/>
      <c r="H45" s="56"/>
      <c r="I45" s="56"/>
      <c r="J45" s="11">
        <v>3</v>
      </c>
      <c r="K45" s="3" t="s">
        <v>130</v>
      </c>
      <c r="L45" s="19">
        <v>800</v>
      </c>
    </row>
    <row r="46" spans="1:12" ht="24.75" customHeight="1" x14ac:dyDescent="0.25">
      <c r="A46" s="42"/>
      <c r="B46" s="45"/>
      <c r="C46" s="48"/>
      <c r="D46" s="51"/>
      <c r="E46" s="53"/>
      <c r="F46" s="51"/>
      <c r="G46" s="56"/>
      <c r="H46" s="56"/>
      <c r="I46" s="56"/>
      <c r="J46" s="11">
        <v>4</v>
      </c>
      <c r="K46" s="3" t="s">
        <v>131</v>
      </c>
      <c r="L46" s="19">
        <v>2700</v>
      </c>
    </row>
    <row r="47" spans="1:12" ht="30.75" customHeight="1" x14ac:dyDescent="0.25">
      <c r="A47" s="42"/>
      <c r="B47" s="45"/>
      <c r="C47" s="48"/>
      <c r="D47" s="51"/>
      <c r="E47" s="53"/>
      <c r="F47" s="51"/>
      <c r="G47" s="56"/>
      <c r="H47" s="56"/>
      <c r="I47" s="56"/>
      <c r="J47" s="11">
        <v>5</v>
      </c>
      <c r="K47" s="3" t="s">
        <v>68</v>
      </c>
      <c r="L47" s="19">
        <v>4000</v>
      </c>
    </row>
    <row r="48" spans="1:12" ht="31.5" customHeight="1" x14ac:dyDescent="0.25">
      <c r="A48" s="42"/>
      <c r="B48" s="45"/>
      <c r="C48" s="48"/>
      <c r="D48" s="51"/>
      <c r="E48" s="53"/>
      <c r="F48" s="51"/>
      <c r="G48" s="56"/>
      <c r="H48" s="56"/>
      <c r="I48" s="56"/>
      <c r="J48" s="11">
        <v>6</v>
      </c>
      <c r="K48" s="3" t="s">
        <v>132</v>
      </c>
      <c r="L48" s="19">
        <v>3600</v>
      </c>
    </row>
    <row r="49" spans="1:12" ht="28.5" customHeight="1" x14ac:dyDescent="0.25">
      <c r="A49" s="42"/>
      <c r="B49" s="45"/>
      <c r="C49" s="48"/>
      <c r="D49" s="51"/>
      <c r="E49" s="53"/>
      <c r="F49" s="51"/>
      <c r="G49" s="56"/>
      <c r="H49" s="56"/>
      <c r="I49" s="56"/>
      <c r="J49" s="11">
        <v>7</v>
      </c>
      <c r="K49" s="3" t="s">
        <v>133</v>
      </c>
      <c r="L49" s="19">
        <v>2800</v>
      </c>
    </row>
    <row r="50" spans="1:12" ht="27" customHeight="1" x14ac:dyDescent="0.25">
      <c r="A50" s="42"/>
      <c r="B50" s="45"/>
      <c r="C50" s="48"/>
      <c r="D50" s="51"/>
      <c r="E50" s="53"/>
      <c r="F50" s="51"/>
      <c r="G50" s="56"/>
      <c r="H50" s="56"/>
      <c r="I50" s="56"/>
      <c r="J50" s="11">
        <v>8</v>
      </c>
      <c r="K50" s="3" t="s">
        <v>134</v>
      </c>
      <c r="L50" s="19">
        <v>12000</v>
      </c>
    </row>
    <row r="51" spans="1:12" ht="27.75" customHeight="1" x14ac:dyDescent="0.25">
      <c r="A51" s="42"/>
      <c r="B51" s="45"/>
      <c r="C51" s="51"/>
      <c r="D51" s="51"/>
      <c r="E51" s="53"/>
      <c r="F51" s="51"/>
      <c r="G51" s="56"/>
      <c r="H51" s="56"/>
      <c r="I51" s="56"/>
      <c r="J51" s="11">
        <v>10</v>
      </c>
      <c r="K51" s="3" t="s">
        <v>135</v>
      </c>
      <c r="L51" s="19">
        <v>2000</v>
      </c>
    </row>
    <row r="52" spans="1:12" ht="29.25" customHeight="1" x14ac:dyDescent="0.25">
      <c r="A52" s="42"/>
      <c r="B52" s="45"/>
      <c r="C52" s="51"/>
      <c r="D52" s="51"/>
      <c r="E52" s="53"/>
      <c r="F52" s="51"/>
      <c r="G52" s="56"/>
      <c r="H52" s="56"/>
      <c r="I52" s="56"/>
      <c r="J52" s="11">
        <v>11</v>
      </c>
      <c r="K52" s="3" t="s">
        <v>66</v>
      </c>
      <c r="L52" s="19">
        <v>1000</v>
      </c>
    </row>
    <row r="53" spans="1:12" ht="40.5" customHeight="1" x14ac:dyDescent="0.25">
      <c r="A53" s="42"/>
      <c r="B53" s="45"/>
      <c r="C53" s="51"/>
      <c r="D53" s="51"/>
      <c r="E53" s="53"/>
      <c r="F53" s="51"/>
      <c r="G53" s="56"/>
      <c r="H53" s="56"/>
      <c r="I53" s="56"/>
      <c r="J53" s="11">
        <v>12</v>
      </c>
      <c r="K53" s="3" t="s">
        <v>69</v>
      </c>
      <c r="L53" s="19">
        <v>2700</v>
      </c>
    </row>
    <row r="54" spans="1:12" ht="30" customHeight="1" x14ac:dyDescent="0.25">
      <c r="A54" s="42"/>
      <c r="B54" s="45"/>
      <c r="C54" s="51"/>
      <c r="D54" s="51"/>
      <c r="E54" s="53"/>
      <c r="F54" s="51"/>
      <c r="G54" s="56"/>
      <c r="H54" s="56"/>
      <c r="I54" s="56"/>
      <c r="J54" s="11">
        <v>13</v>
      </c>
      <c r="K54" s="3" t="s">
        <v>67</v>
      </c>
      <c r="L54" s="19">
        <v>500</v>
      </c>
    </row>
    <row r="55" spans="1:12" ht="21" customHeight="1" x14ac:dyDescent="0.25">
      <c r="A55" s="42"/>
      <c r="B55" s="45"/>
      <c r="C55" s="51"/>
      <c r="D55" s="51"/>
      <c r="E55" s="53"/>
      <c r="F55" s="51"/>
      <c r="G55" s="56"/>
      <c r="H55" s="56"/>
      <c r="I55" s="56"/>
      <c r="J55" s="40" t="s">
        <v>4</v>
      </c>
      <c r="K55" s="40"/>
      <c r="L55" s="34">
        <f>L56+L57</f>
        <v>5850</v>
      </c>
    </row>
    <row r="56" spans="1:12" ht="19.5" customHeight="1" x14ac:dyDescent="0.25">
      <c r="A56" s="42"/>
      <c r="B56" s="45"/>
      <c r="C56" s="51"/>
      <c r="D56" s="51"/>
      <c r="E56" s="53"/>
      <c r="F56" s="51"/>
      <c r="G56" s="56"/>
      <c r="H56" s="56"/>
      <c r="I56" s="56"/>
      <c r="J56" s="10">
        <v>1</v>
      </c>
      <c r="K56" s="3" t="s">
        <v>70</v>
      </c>
      <c r="L56" s="19">
        <v>3900</v>
      </c>
    </row>
    <row r="57" spans="1:12" ht="19.5" customHeight="1" thickBot="1" x14ac:dyDescent="0.3">
      <c r="A57" s="43"/>
      <c r="B57" s="46"/>
      <c r="C57" s="49"/>
      <c r="D57" s="49"/>
      <c r="E57" s="54"/>
      <c r="F57" s="49"/>
      <c r="G57" s="57"/>
      <c r="H57" s="57"/>
      <c r="I57" s="57"/>
      <c r="J57" s="26">
        <v>2</v>
      </c>
      <c r="K57" s="21" t="s">
        <v>71</v>
      </c>
      <c r="L57" s="22">
        <v>1950</v>
      </c>
    </row>
    <row r="58" spans="1:12" ht="19.5" customHeight="1" x14ac:dyDescent="0.25">
      <c r="A58" s="41" t="s">
        <v>72</v>
      </c>
      <c r="B58" s="44" t="s">
        <v>73</v>
      </c>
      <c r="C58" s="47" t="s">
        <v>21</v>
      </c>
      <c r="D58" s="50" t="s">
        <v>82</v>
      </c>
      <c r="E58" s="52" t="s">
        <v>75</v>
      </c>
      <c r="F58" s="50">
        <v>27</v>
      </c>
      <c r="G58" s="55">
        <f>L58+L71</f>
        <v>63120</v>
      </c>
      <c r="H58" s="55">
        <v>31560</v>
      </c>
      <c r="I58" s="55">
        <v>31560</v>
      </c>
      <c r="J58" s="39" t="s">
        <v>3</v>
      </c>
      <c r="K58" s="39"/>
      <c r="L58" s="33">
        <f>L59+L60+L61+L62+L63+L64+L65+L66+L67+L68+L69+L70</f>
        <v>59220</v>
      </c>
    </row>
    <row r="59" spans="1:12" ht="43.5" customHeight="1" x14ac:dyDescent="0.25">
      <c r="A59" s="42"/>
      <c r="B59" s="45"/>
      <c r="C59" s="48"/>
      <c r="D59" s="51"/>
      <c r="E59" s="53"/>
      <c r="F59" s="51"/>
      <c r="G59" s="56"/>
      <c r="H59" s="56"/>
      <c r="I59" s="56"/>
      <c r="J59" s="11">
        <v>1</v>
      </c>
      <c r="K59" s="3" t="s">
        <v>137</v>
      </c>
      <c r="L59" s="19">
        <v>2100</v>
      </c>
    </row>
    <row r="60" spans="1:12" ht="23.25" customHeight="1" x14ac:dyDescent="0.25">
      <c r="A60" s="42"/>
      <c r="B60" s="45"/>
      <c r="C60" s="48"/>
      <c r="D60" s="51"/>
      <c r="E60" s="53"/>
      <c r="F60" s="51"/>
      <c r="G60" s="56"/>
      <c r="H60" s="56"/>
      <c r="I60" s="56"/>
      <c r="J60" s="11">
        <v>2</v>
      </c>
      <c r="K60" s="3" t="s">
        <v>76</v>
      </c>
      <c r="L60" s="19">
        <v>500</v>
      </c>
    </row>
    <row r="61" spans="1:12" ht="39" customHeight="1" x14ac:dyDescent="0.25">
      <c r="A61" s="42"/>
      <c r="B61" s="45"/>
      <c r="C61" s="48"/>
      <c r="D61" s="51"/>
      <c r="E61" s="53"/>
      <c r="F61" s="51"/>
      <c r="G61" s="56"/>
      <c r="H61" s="56"/>
      <c r="I61" s="56"/>
      <c r="J61" s="11">
        <v>3</v>
      </c>
      <c r="K61" s="3" t="s">
        <v>79</v>
      </c>
      <c r="L61" s="19">
        <v>4000</v>
      </c>
    </row>
    <row r="62" spans="1:12" ht="33" customHeight="1" x14ac:dyDescent="0.25">
      <c r="A62" s="42"/>
      <c r="B62" s="45"/>
      <c r="C62" s="48"/>
      <c r="D62" s="51"/>
      <c r="E62" s="53"/>
      <c r="F62" s="51"/>
      <c r="G62" s="56"/>
      <c r="H62" s="56"/>
      <c r="I62" s="56"/>
      <c r="J62" s="11">
        <v>4</v>
      </c>
      <c r="K62" s="3" t="s">
        <v>138</v>
      </c>
      <c r="L62" s="19">
        <v>2000</v>
      </c>
    </row>
    <row r="63" spans="1:12" ht="25.5" customHeight="1" x14ac:dyDescent="0.25">
      <c r="A63" s="42"/>
      <c r="B63" s="45"/>
      <c r="C63" s="48"/>
      <c r="D63" s="51"/>
      <c r="E63" s="53"/>
      <c r="F63" s="51"/>
      <c r="G63" s="56"/>
      <c r="H63" s="56"/>
      <c r="I63" s="56"/>
      <c r="J63" s="11">
        <v>5</v>
      </c>
      <c r="K63" s="3" t="s">
        <v>139</v>
      </c>
      <c r="L63" s="19">
        <v>6500</v>
      </c>
    </row>
    <row r="64" spans="1:12" ht="29.25" customHeight="1" x14ac:dyDescent="0.25">
      <c r="A64" s="42"/>
      <c r="B64" s="45"/>
      <c r="C64" s="48"/>
      <c r="D64" s="51"/>
      <c r="E64" s="53"/>
      <c r="F64" s="51"/>
      <c r="G64" s="56"/>
      <c r="H64" s="56"/>
      <c r="I64" s="56"/>
      <c r="J64" s="11">
        <v>6</v>
      </c>
      <c r="K64" s="3" t="s">
        <v>140</v>
      </c>
      <c r="L64" s="19">
        <v>1530</v>
      </c>
    </row>
    <row r="65" spans="1:12" ht="26.25" customHeight="1" x14ac:dyDescent="0.25">
      <c r="A65" s="42"/>
      <c r="B65" s="45"/>
      <c r="C65" s="48"/>
      <c r="D65" s="51"/>
      <c r="E65" s="53"/>
      <c r="F65" s="51"/>
      <c r="G65" s="56"/>
      <c r="H65" s="56"/>
      <c r="I65" s="56"/>
      <c r="J65" s="11">
        <v>7</v>
      </c>
      <c r="K65" s="3" t="s">
        <v>141</v>
      </c>
      <c r="L65" s="19">
        <v>440</v>
      </c>
    </row>
    <row r="66" spans="1:12" ht="22.5" customHeight="1" x14ac:dyDescent="0.25">
      <c r="A66" s="42"/>
      <c r="B66" s="45"/>
      <c r="C66" s="48"/>
      <c r="D66" s="51"/>
      <c r="E66" s="53"/>
      <c r="F66" s="51"/>
      <c r="G66" s="56"/>
      <c r="H66" s="56"/>
      <c r="I66" s="56"/>
      <c r="J66" s="11">
        <v>8</v>
      </c>
      <c r="K66" s="3" t="s">
        <v>77</v>
      </c>
      <c r="L66" s="19">
        <v>4000</v>
      </c>
    </row>
    <row r="67" spans="1:12" ht="30" customHeight="1" x14ac:dyDescent="0.25">
      <c r="A67" s="42"/>
      <c r="B67" s="45"/>
      <c r="C67" s="48"/>
      <c r="D67" s="51"/>
      <c r="E67" s="53"/>
      <c r="F67" s="51"/>
      <c r="G67" s="56"/>
      <c r="H67" s="56"/>
      <c r="I67" s="56"/>
      <c r="J67" s="11">
        <v>9</v>
      </c>
      <c r="K67" s="3" t="s">
        <v>78</v>
      </c>
      <c r="L67" s="19">
        <v>1600</v>
      </c>
    </row>
    <row r="68" spans="1:12" ht="30" customHeight="1" x14ac:dyDescent="0.25">
      <c r="A68" s="42"/>
      <c r="B68" s="45"/>
      <c r="C68" s="48"/>
      <c r="D68" s="51"/>
      <c r="E68" s="53"/>
      <c r="F68" s="51"/>
      <c r="G68" s="56"/>
      <c r="H68" s="56"/>
      <c r="I68" s="56"/>
      <c r="J68" s="11">
        <v>10</v>
      </c>
      <c r="K68" s="3" t="s">
        <v>80</v>
      </c>
      <c r="L68" s="19">
        <v>27000</v>
      </c>
    </row>
    <row r="69" spans="1:12" ht="31.5" customHeight="1" x14ac:dyDescent="0.25">
      <c r="A69" s="42"/>
      <c r="B69" s="45"/>
      <c r="C69" s="48"/>
      <c r="D69" s="51"/>
      <c r="E69" s="53"/>
      <c r="F69" s="51"/>
      <c r="G69" s="56"/>
      <c r="H69" s="56"/>
      <c r="I69" s="56"/>
      <c r="J69" s="11">
        <v>11</v>
      </c>
      <c r="K69" s="3" t="s">
        <v>81</v>
      </c>
      <c r="L69" s="19">
        <v>8750</v>
      </c>
    </row>
    <row r="70" spans="1:12" ht="27.75" customHeight="1" x14ac:dyDescent="0.25">
      <c r="A70" s="42"/>
      <c r="B70" s="45"/>
      <c r="C70" s="48"/>
      <c r="D70" s="51"/>
      <c r="E70" s="53"/>
      <c r="F70" s="51"/>
      <c r="G70" s="56"/>
      <c r="H70" s="56"/>
      <c r="I70" s="56"/>
      <c r="J70" s="11">
        <v>12</v>
      </c>
      <c r="K70" s="3" t="s">
        <v>130</v>
      </c>
      <c r="L70" s="19">
        <v>800</v>
      </c>
    </row>
    <row r="71" spans="1:12" ht="19.5" customHeight="1" x14ac:dyDescent="0.25">
      <c r="A71" s="42"/>
      <c r="B71" s="45"/>
      <c r="C71" s="48"/>
      <c r="D71" s="51"/>
      <c r="E71" s="53"/>
      <c r="F71" s="51"/>
      <c r="G71" s="56"/>
      <c r="H71" s="56"/>
      <c r="I71" s="56"/>
      <c r="J71" s="40" t="s">
        <v>4</v>
      </c>
      <c r="K71" s="40"/>
      <c r="L71" s="34">
        <f>L72</f>
        <v>3900</v>
      </c>
    </row>
    <row r="72" spans="1:12" ht="29.25" customHeight="1" thickBot="1" x14ac:dyDescent="0.3">
      <c r="A72" s="43"/>
      <c r="B72" s="46"/>
      <c r="C72" s="49"/>
      <c r="D72" s="49"/>
      <c r="E72" s="54"/>
      <c r="F72" s="49"/>
      <c r="G72" s="57"/>
      <c r="H72" s="57"/>
      <c r="I72" s="57"/>
      <c r="J72" s="26">
        <v>1</v>
      </c>
      <c r="K72" s="21" t="s">
        <v>142</v>
      </c>
      <c r="L72" s="22">
        <v>3900</v>
      </c>
    </row>
    <row r="73" spans="1:12" ht="19.5" customHeight="1" x14ac:dyDescent="0.25">
      <c r="A73" s="41" t="s">
        <v>83</v>
      </c>
      <c r="B73" s="44" t="s">
        <v>84</v>
      </c>
      <c r="C73" s="47" t="s">
        <v>23</v>
      </c>
      <c r="D73" s="50" t="s">
        <v>85</v>
      </c>
      <c r="E73" s="52" t="s">
        <v>86</v>
      </c>
      <c r="F73" s="50">
        <v>46</v>
      </c>
      <c r="G73" s="55">
        <f>L73+L78</f>
        <v>16192</v>
      </c>
      <c r="H73" s="55">
        <v>7260</v>
      </c>
      <c r="I73" s="55">
        <v>8932</v>
      </c>
      <c r="J73" s="39" t="s">
        <v>3</v>
      </c>
      <c r="K73" s="39"/>
      <c r="L73" s="33">
        <f>L74+L75+L76+L77</f>
        <v>15192</v>
      </c>
    </row>
    <row r="74" spans="1:12" ht="27" customHeight="1" x14ac:dyDescent="0.25">
      <c r="A74" s="42"/>
      <c r="B74" s="45"/>
      <c r="C74" s="48"/>
      <c r="D74" s="51"/>
      <c r="E74" s="53"/>
      <c r="F74" s="51"/>
      <c r="G74" s="56"/>
      <c r="H74" s="56"/>
      <c r="I74" s="56"/>
      <c r="J74" s="11">
        <v>1</v>
      </c>
      <c r="K74" s="3" t="s">
        <v>143</v>
      </c>
      <c r="L74" s="19">
        <v>4860</v>
      </c>
    </row>
    <row r="75" spans="1:12" ht="27" customHeight="1" x14ac:dyDescent="0.25">
      <c r="A75" s="42"/>
      <c r="B75" s="45"/>
      <c r="C75" s="48"/>
      <c r="D75" s="51"/>
      <c r="E75" s="53"/>
      <c r="F75" s="51"/>
      <c r="G75" s="56"/>
      <c r="H75" s="56"/>
      <c r="I75" s="56"/>
      <c r="J75" s="11">
        <v>2</v>
      </c>
      <c r="K75" s="3" t="s">
        <v>87</v>
      </c>
      <c r="L75" s="19">
        <v>4860</v>
      </c>
    </row>
    <row r="76" spans="1:12" ht="32.25" customHeight="1" x14ac:dyDescent="0.25">
      <c r="A76" s="42"/>
      <c r="B76" s="45"/>
      <c r="C76" s="48"/>
      <c r="D76" s="51"/>
      <c r="E76" s="53"/>
      <c r="F76" s="51"/>
      <c r="G76" s="56"/>
      <c r="H76" s="56"/>
      <c r="I76" s="56"/>
      <c r="J76" s="11">
        <v>3</v>
      </c>
      <c r="K76" s="3" t="s">
        <v>144</v>
      </c>
      <c r="L76" s="19">
        <v>432</v>
      </c>
    </row>
    <row r="77" spans="1:12" ht="27.75" customHeight="1" x14ac:dyDescent="0.25">
      <c r="A77" s="42"/>
      <c r="B77" s="45"/>
      <c r="C77" s="48"/>
      <c r="D77" s="51"/>
      <c r="E77" s="53"/>
      <c r="F77" s="51"/>
      <c r="G77" s="56"/>
      <c r="H77" s="56"/>
      <c r="I77" s="56"/>
      <c r="J77" s="11">
        <v>4</v>
      </c>
      <c r="K77" s="3" t="s">
        <v>88</v>
      </c>
      <c r="L77" s="19">
        <v>5040</v>
      </c>
    </row>
    <row r="78" spans="1:12" ht="20.25" customHeight="1" x14ac:dyDescent="0.25">
      <c r="A78" s="42"/>
      <c r="B78" s="45"/>
      <c r="C78" s="51"/>
      <c r="D78" s="51"/>
      <c r="E78" s="53"/>
      <c r="F78" s="51"/>
      <c r="G78" s="56"/>
      <c r="H78" s="56"/>
      <c r="I78" s="56"/>
      <c r="J78" s="40" t="s">
        <v>4</v>
      </c>
      <c r="K78" s="40"/>
      <c r="L78" s="34">
        <f>L79</f>
        <v>1000</v>
      </c>
    </row>
    <row r="79" spans="1:12" ht="22.5" customHeight="1" thickBot="1" x14ac:dyDescent="0.3">
      <c r="A79" s="43"/>
      <c r="B79" s="46"/>
      <c r="C79" s="49"/>
      <c r="D79" s="49"/>
      <c r="E79" s="54"/>
      <c r="F79" s="49"/>
      <c r="G79" s="57"/>
      <c r="H79" s="57"/>
      <c r="I79" s="57"/>
      <c r="J79" s="26">
        <v>1</v>
      </c>
      <c r="K79" s="21" t="s">
        <v>89</v>
      </c>
      <c r="L79" s="22">
        <v>1000</v>
      </c>
    </row>
    <row r="80" spans="1:12" s="5" customFormat="1" ht="21.75" customHeight="1" x14ac:dyDescent="0.25">
      <c r="A80" s="41" t="s">
        <v>90</v>
      </c>
      <c r="B80" s="44" t="s">
        <v>91</v>
      </c>
      <c r="C80" s="47" t="s">
        <v>22</v>
      </c>
      <c r="D80" s="50" t="s">
        <v>20</v>
      </c>
      <c r="E80" s="52" t="s">
        <v>92</v>
      </c>
      <c r="F80" s="50">
        <v>46</v>
      </c>
      <c r="G80" s="55">
        <f>L80+L85</f>
        <v>25080</v>
      </c>
      <c r="H80" s="55">
        <v>11250</v>
      </c>
      <c r="I80" s="55">
        <v>13830</v>
      </c>
      <c r="J80" s="39" t="s">
        <v>3</v>
      </c>
      <c r="K80" s="39"/>
      <c r="L80" s="33">
        <f>L81+L82+L83+L84</f>
        <v>23280</v>
      </c>
    </row>
    <row r="81" spans="1:12" s="5" customFormat="1" ht="23.25" customHeight="1" x14ac:dyDescent="0.25">
      <c r="A81" s="42"/>
      <c r="B81" s="45"/>
      <c r="C81" s="48"/>
      <c r="D81" s="51"/>
      <c r="E81" s="53"/>
      <c r="F81" s="51"/>
      <c r="G81" s="56"/>
      <c r="H81" s="56"/>
      <c r="I81" s="56"/>
      <c r="J81" s="8">
        <v>1</v>
      </c>
      <c r="K81" s="2" t="s">
        <v>93</v>
      </c>
      <c r="L81" s="19">
        <v>7560</v>
      </c>
    </row>
    <row r="82" spans="1:12" s="5" customFormat="1" ht="18.75" customHeight="1" x14ac:dyDescent="0.25">
      <c r="A82" s="42"/>
      <c r="B82" s="45"/>
      <c r="C82" s="48"/>
      <c r="D82" s="51"/>
      <c r="E82" s="53"/>
      <c r="F82" s="51"/>
      <c r="G82" s="56"/>
      <c r="H82" s="56"/>
      <c r="I82" s="56"/>
      <c r="J82" s="8">
        <v>2</v>
      </c>
      <c r="K82" s="2" t="s">
        <v>94</v>
      </c>
      <c r="L82" s="19">
        <v>3600</v>
      </c>
    </row>
    <row r="83" spans="1:12" s="5" customFormat="1" ht="21" customHeight="1" x14ac:dyDescent="0.25">
      <c r="A83" s="42"/>
      <c r="B83" s="45"/>
      <c r="C83" s="48"/>
      <c r="D83" s="51"/>
      <c r="E83" s="53"/>
      <c r="F83" s="51"/>
      <c r="G83" s="56"/>
      <c r="H83" s="56"/>
      <c r="I83" s="56"/>
      <c r="J83" s="8">
        <v>3</v>
      </c>
      <c r="K83" s="2" t="s">
        <v>95</v>
      </c>
      <c r="L83" s="19">
        <v>11700</v>
      </c>
    </row>
    <row r="84" spans="1:12" s="5" customFormat="1" ht="28.5" customHeight="1" x14ac:dyDescent="0.25">
      <c r="A84" s="42"/>
      <c r="B84" s="45"/>
      <c r="C84" s="48"/>
      <c r="D84" s="51"/>
      <c r="E84" s="53"/>
      <c r="F84" s="51"/>
      <c r="G84" s="56"/>
      <c r="H84" s="56"/>
      <c r="I84" s="56"/>
      <c r="J84" s="8">
        <v>4</v>
      </c>
      <c r="K84" s="2" t="s">
        <v>96</v>
      </c>
      <c r="L84" s="19">
        <v>420</v>
      </c>
    </row>
    <row r="85" spans="1:12" s="5" customFormat="1" ht="21" customHeight="1" x14ac:dyDescent="0.25">
      <c r="A85" s="42"/>
      <c r="B85" s="45"/>
      <c r="C85" s="48"/>
      <c r="D85" s="51"/>
      <c r="E85" s="53"/>
      <c r="F85" s="51"/>
      <c r="G85" s="56"/>
      <c r="H85" s="56"/>
      <c r="I85" s="56"/>
      <c r="J85" s="40" t="s">
        <v>4</v>
      </c>
      <c r="K85" s="40"/>
      <c r="L85" s="34">
        <f>L86+L87+L88</f>
        <v>1800</v>
      </c>
    </row>
    <row r="86" spans="1:12" s="5" customFormat="1" ht="21" customHeight="1" x14ac:dyDescent="0.25">
      <c r="A86" s="42"/>
      <c r="B86" s="45"/>
      <c r="C86" s="48"/>
      <c r="D86" s="51"/>
      <c r="E86" s="53"/>
      <c r="F86" s="51"/>
      <c r="G86" s="56"/>
      <c r="H86" s="56"/>
      <c r="I86" s="56"/>
      <c r="J86" s="8">
        <v>1</v>
      </c>
      <c r="K86" s="4" t="s">
        <v>97</v>
      </c>
      <c r="L86" s="19">
        <v>720</v>
      </c>
    </row>
    <row r="87" spans="1:12" s="5" customFormat="1" ht="23.25" customHeight="1" x14ac:dyDescent="0.25">
      <c r="A87" s="42"/>
      <c r="B87" s="45"/>
      <c r="C87" s="48"/>
      <c r="D87" s="51"/>
      <c r="E87" s="53"/>
      <c r="F87" s="51"/>
      <c r="G87" s="56"/>
      <c r="H87" s="56"/>
      <c r="I87" s="56"/>
      <c r="J87" s="8">
        <v>2</v>
      </c>
      <c r="K87" s="4" t="s">
        <v>98</v>
      </c>
      <c r="L87" s="19">
        <v>720</v>
      </c>
    </row>
    <row r="88" spans="1:12" s="5" customFormat="1" ht="24" customHeight="1" thickBot="1" x14ac:dyDescent="0.3">
      <c r="A88" s="43"/>
      <c r="B88" s="46"/>
      <c r="C88" s="67"/>
      <c r="D88" s="49"/>
      <c r="E88" s="54"/>
      <c r="F88" s="49"/>
      <c r="G88" s="57"/>
      <c r="H88" s="57"/>
      <c r="I88" s="57"/>
      <c r="J88" s="25">
        <v>3</v>
      </c>
      <c r="K88" s="27" t="s">
        <v>99</v>
      </c>
      <c r="L88" s="22">
        <v>360</v>
      </c>
    </row>
    <row r="89" spans="1:12" s="15" customFormat="1" ht="23.25" customHeight="1" x14ac:dyDescent="0.25">
      <c r="A89" s="41">
        <v>7</v>
      </c>
      <c r="B89" s="44" t="s">
        <v>100</v>
      </c>
      <c r="C89" s="47" t="s">
        <v>22</v>
      </c>
      <c r="D89" s="50" t="s">
        <v>101</v>
      </c>
      <c r="E89" s="52" t="s">
        <v>152</v>
      </c>
      <c r="F89" s="50">
        <v>45</v>
      </c>
      <c r="G89" s="55">
        <f>L89</f>
        <v>22490</v>
      </c>
      <c r="H89" s="55">
        <v>0</v>
      </c>
      <c r="I89" s="55">
        <v>22490</v>
      </c>
      <c r="J89" s="39" t="s">
        <v>3</v>
      </c>
      <c r="K89" s="39"/>
      <c r="L89" s="33">
        <f>L91+L90+L93+L94+L95+L96+L97+L98+L99+L100</f>
        <v>22490</v>
      </c>
    </row>
    <row r="90" spans="1:12" s="15" customFormat="1" ht="24" customHeight="1" x14ac:dyDescent="0.25">
      <c r="A90" s="42"/>
      <c r="B90" s="45"/>
      <c r="C90" s="51"/>
      <c r="D90" s="51"/>
      <c r="E90" s="53"/>
      <c r="F90" s="51"/>
      <c r="G90" s="56"/>
      <c r="H90" s="56"/>
      <c r="I90" s="56"/>
      <c r="J90" s="8">
        <v>1</v>
      </c>
      <c r="K90" s="2" t="s">
        <v>145</v>
      </c>
      <c r="L90" s="19">
        <v>400</v>
      </c>
    </row>
    <row r="91" spans="1:12" s="15" customFormat="1" ht="53.25" customHeight="1" x14ac:dyDescent="0.25">
      <c r="A91" s="42"/>
      <c r="B91" s="45"/>
      <c r="C91" s="51"/>
      <c r="D91" s="51"/>
      <c r="E91" s="53"/>
      <c r="F91" s="51"/>
      <c r="G91" s="56"/>
      <c r="H91" s="56"/>
      <c r="I91" s="56"/>
      <c r="J91" s="8">
        <v>2</v>
      </c>
      <c r="K91" s="2" t="s">
        <v>146</v>
      </c>
      <c r="L91" s="19">
        <v>800</v>
      </c>
    </row>
    <row r="92" spans="1:12" s="15" customFormat="1" ht="19.5" customHeight="1" x14ac:dyDescent="0.25">
      <c r="A92" s="42"/>
      <c r="B92" s="45"/>
      <c r="C92" s="51"/>
      <c r="D92" s="51"/>
      <c r="E92" s="53"/>
      <c r="F92" s="51"/>
      <c r="G92" s="56"/>
      <c r="H92" s="56"/>
      <c r="I92" s="56"/>
      <c r="J92" s="8">
        <v>3</v>
      </c>
      <c r="K92" s="2" t="s">
        <v>102</v>
      </c>
      <c r="L92" s="19"/>
    </row>
    <row r="93" spans="1:12" s="15" customFormat="1" ht="18" customHeight="1" x14ac:dyDescent="0.25">
      <c r="A93" s="42"/>
      <c r="B93" s="45"/>
      <c r="C93" s="51"/>
      <c r="D93" s="51"/>
      <c r="E93" s="53"/>
      <c r="F93" s="51"/>
      <c r="G93" s="56"/>
      <c r="H93" s="56"/>
      <c r="I93" s="56"/>
      <c r="J93" s="8" t="s">
        <v>105</v>
      </c>
      <c r="K93" s="2" t="s">
        <v>103</v>
      </c>
      <c r="L93" s="19">
        <v>3000</v>
      </c>
    </row>
    <row r="94" spans="1:12" s="15" customFormat="1" ht="24" customHeight="1" x14ac:dyDescent="0.25">
      <c r="A94" s="42"/>
      <c r="B94" s="45"/>
      <c r="C94" s="51"/>
      <c r="D94" s="51"/>
      <c r="E94" s="53"/>
      <c r="F94" s="51"/>
      <c r="G94" s="56"/>
      <c r="H94" s="56"/>
      <c r="I94" s="56"/>
      <c r="J94" s="8" t="s">
        <v>106</v>
      </c>
      <c r="K94" s="2" t="s">
        <v>104</v>
      </c>
      <c r="L94" s="19">
        <v>6300</v>
      </c>
    </row>
    <row r="95" spans="1:12" s="15" customFormat="1" ht="24" customHeight="1" x14ac:dyDescent="0.25">
      <c r="A95" s="42"/>
      <c r="B95" s="45"/>
      <c r="C95" s="51"/>
      <c r="D95" s="51"/>
      <c r="E95" s="53"/>
      <c r="F95" s="51"/>
      <c r="G95" s="56"/>
      <c r="H95" s="56"/>
      <c r="I95" s="56"/>
      <c r="J95" s="8" t="s">
        <v>107</v>
      </c>
      <c r="K95" s="2" t="s">
        <v>112</v>
      </c>
      <c r="L95" s="19">
        <v>1680</v>
      </c>
    </row>
    <row r="96" spans="1:12" s="15" customFormat="1" ht="27.75" customHeight="1" x14ac:dyDescent="0.25">
      <c r="A96" s="42"/>
      <c r="B96" s="45"/>
      <c r="C96" s="51"/>
      <c r="D96" s="51"/>
      <c r="E96" s="53"/>
      <c r="F96" s="51"/>
      <c r="G96" s="56"/>
      <c r="H96" s="56"/>
      <c r="I96" s="56"/>
      <c r="J96" s="8" t="s">
        <v>108</v>
      </c>
      <c r="K96" s="2" t="s">
        <v>113</v>
      </c>
      <c r="L96" s="19">
        <v>3360</v>
      </c>
    </row>
    <row r="97" spans="1:12" s="15" customFormat="1" ht="24" customHeight="1" x14ac:dyDescent="0.25">
      <c r="A97" s="42"/>
      <c r="B97" s="45"/>
      <c r="C97" s="51"/>
      <c r="D97" s="51"/>
      <c r="E97" s="53"/>
      <c r="F97" s="51"/>
      <c r="G97" s="56"/>
      <c r="H97" s="56"/>
      <c r="I97" s="56"/>
      <c r="J97" s="8" t="s">
        <v>109</v>
      </c>
      <c r="K97" s="2" t="s">
        <v>114</v>
      </c>
      <c r="L97" s="19">
        <v>2100</v>
      </c>
    </row>
    <row r="98" spans="1:12" s="15" customFormat="1" ht="27.75" customHeight="1" x14ac:dyDescent="0.25">
      <c r="A98" s="42"/>
      <c r="B98" s="45"/>
      <c r="C98" s="51"/>
      <c r="D98" s="51"/>
      <c r="E98" s="53"/>
      <c r="F98" s="51"/>
      <c r="G98" s="56"/>
      <c r="H98" s="56"/>
      <c r="I98" s="56"/>
      <c r="J98" s="8" t="s">
        <v>110</v>
      </c>
      <c r="K98" s="2" t="s">
        <v>115</v>
      </c>
      <c r="L98" s="19">
        <v>600</v>
      </c>
    </row>
    <row r="99" spans="1:12" s="15" customFormat="1" ht="26.25" customHeight="1" x14ac:dyDescent="0.25">
      <c r="A99" s="42"/>
      <c r="B99" s="45"/>
      <c r="C99" s="51"/>
      <c r="D99" s="51"/>
      <c r="E99" s="53"/>
      <c r="F99" s="51"/>
      <c r="G99" s="56"/>
      <c r="H99" s="56"/>
      <c r="I99" s="56"/>
      <c r="J99" s="8" t="s">
        <v>111</v>
      </c>
      <c r="K99" s="2" t="s">
        <v>116</v>
      </c>
      <c r="L99" s="19">
        <v>4000</v>
      </c>
    </row>
    <row r="100" spans="1:12" s="15" customFormat="1" ht="27.75" customHeight="1" thickBot="1" x14ac:dyDescent="0.3">
      <c r="A100" s="43"/>
      <c r="B100" s="46"/>
      <c r="C100" s="49"/>
      <c r="D100" s="49"/>
      <c r="E100" s="54"/>
      <c r="F100" s="49"/>
      <c r="G100" s="57"/>
      <c r="H100" s="57"/>
      <c r="I100" s="57"/>
      <c r="J100" s="25">
        <v>4</v>
      </c>
      <c r="K100" s="35" t="s">
        <v>147</v>
      </c>
      <c r="L100" s="22">
        <v>250</v>
      </c>
    </row>
    <row r="101" spans="1:12" s="5" customFormat="1" ht="21" customHeight="1" x14ac:dyDescent="0.25">
      <c r="A101" s="41">
        <v>8</v>
      </c>
      <c r="B101" s="44" t="s">
        <v>117</v>
      </c>
      <c r="C101" s="47" t="s">
        <v>23</v>
      </c>
      <c r="D101" s="50" t="s">
        <v>118</v>
      </c>
      <c r="E101" s="52" t="s">
        <v>119</v>
      </c>
      <c r="F101" s="50">
        <v>0</v>
      </c>
      <c r="G101" s="55">
        <v>0</v>
      </c>
      <c r="H101" s="55">
        <v>0</v>
      </c>
      <c r="I101" s="55">
        <v>0</v>
      </c>
      <c r="J101" s="58"/>
      <c r="K101" s="59"/>
      <c r="L101" s="60"/>
    </row>
    <row r="102" spans="1:12" s="5" customFormat="1" ht="25.5" customHeight="1" x14ac:dyDescent="0.25">
      <c r="A102" s="42"/>
      <c r="B102" s="45"/>
      <c r="C102" s="51"/>
      <c r="D102" s="51"/>
      <c r="E102" s="53"/>
      <c r="F102" s="51"/>
      <c r="G102" s="56"/>
      <c r="H102" s="56"/>
      <c r="I102" s="56"/>
      <c r="J102" s="61"/>
      <c r="K102" s="62"/>
      <c r="L102" s="63"/>
    </row>
    <row r="103" spans="1:12" s="5" customFormat="1" ht="35.25" customHeight="1" x14ac:dyDescent="0.25">
      <c r="A103" s="42"/>
      <c r="B103" s="45"/>
      <c r="C103" s="51"/>
      <c r="D103" s="51"/>
      <c r="E103" s="53"/>
      <c r="F103" s="51"/>
      <c r="G103" s="56"/>
      <c r="H103" s="56"/>
      <c r="I103" s="56"/>
      <c r="J103" s="61"/>
      <c r="K103" s="62"/>
      <c r="L103" s="63"/>
    </row>
    <row r="104" spans="1:12" s="5" customFormat="1" ht="27.75" customHeight="1" thickBot="1" x14ac:dyDescent="0.3">
      <c r="A104" s="43"/>
      <c r="B104" s="46"/>
      <c r="C104" s="49"/>
      <c r="D104" s="49"/>
      <c r="E104" s="54"/>
      <c r="F104" s="49"/>
      <c r="G104" s="57"/>
      <c r="H104" s="57"/>
      <c r="I104" s="57"/>
      <c r="J104" s="64"/>
      <c r="K104" s="65"/>
      <c r="L104" s="66"/>
    </row>
    <row r="105" spans="1:12" s="5" customFormat="1" ht="19.5" customHeight="1" x14ac:dyDescent="0.25">
      <c r="A105" s="41">
        <v>9</v>
      </c>
      <c r="B105" s="44" t="s">
        <v>120</v>
      </c>
      <c r="C105" s="47" t="s">
        <v>22</v>
      </c>
      <c r="D105" s="50" t="s">
        <v>24</v>
      </c>
      <c r="E105" s="52" t="s">
        <v>121</v>
      </c>
      <c r="F105" s="50">
        <v>49</v>
      </c>
      <c r="G105" s="55">
        <f>L105+L112</f>
        <v>37530</v>
      </c>
      <c r="H105" s="55">
        <v>16840</v>
      </c>
      <c r="I105" s="55">
        <v>20690</v>
      </c>
      <c r="J105" s="39" t="s">
        <v>3</v>
      </c>
      <c r="K105" s="39"/>
      <c r="L105" s="33">
        <f>L106+L107+L108+L109+L110+L111</f>
        <v>35130</v>
      </c>
    </row>
    <row r="106" spans="1:12" s="5" customFormat="1" ht="25.5" customHeight="1" x14ac:dyDescent="0.25">
      <c r="A106" s="42"/>
      <c r="B106" s="45"/>
      <c r="C106" s="48"/>
      <c r="D106" s="51"/>
      <c r="E106" s="53"/>
      <c r="F106" s="51"/>
      <c r="G106" s="56"/>
      <c r="H106" s="56"/>
      <c r="I106" s="56"/>
      <c r="J106" s="10">
        <v>1</v>
      </c>
      <c r="K106" s="2" t="s">
        <v>122</v>
      </c>
      <c r="L106" s="19">
        <v>360</v>
      </c>
    </row>
    <row r="107" spans="1:12" s="5" customFormat="1" ht="33" customHeight="1" x14ac:dyDescent="0.25">
      <c r="A107" s="42"/>
      <c r="B107" s="45"/>
      <c r="C107" s="48"/>
      <c r="D107" s="51"/>
      <c r="E107" s="53"/>
      <c r="F107" s="51"/>
      <c r="G107" s="56"/>
      <c r="H107" s="56"/>
      <c r="I107" s="56"/>
      <c r="J107" s="10">
        <v>2</v>
      </c>
      <c r="K107" s="2" t="s">
        <v>148</v>
      </c>
      <c r="L107" s="19">
        <v>1620</v>
      </c>
    </row>
    <row r="108" spans="1:12" s="5" customFormat="1" ht="29.25" customHeight="1" x14ac:dyDescent="0.25">
      <c r="A108" s="42"/>
      <c r="B108" s="45"/>
      <c r="C108" s="48"/>
      <c r="D108" s="51"/>
      <c r="E108" s="53"/>
      <c r="F108" s="51"/>
      <c r="G108" s="56"/>
      <c r="H108" s="56"/>
      <c r="I108" s="56"/>
      <c r="J108" s="10">
        <v>3</v>
      </c>
      <c r="K108" s="2" t="s">
        <v>149</v>
      </c>
      <c r="L108" s="19">
        <v>300</v>
      </c>
    </row>
    <row r="109" spans="1:12" s="5" customFormat="1" ht="29.25" customHeight="1" x14ac:dyDescent="0.25">
      <c r="A109" s="42"/>
      <c r="B109" s="45"/>
      <c r="C109" s="48"/>
      <c r="D109" s="51"/>
      <c r="E109" s="53"/>
      <c r="F109" s="51"/>
      <c r="G109" s="56"/>
      <c r="H109" s="56"/>
      <c r="I109" s="56"/>
      <c r="J109" s="10">
        <v>4</v>
      </c>
      <c r="K109" s="2" t="s">
        <v>150</v>
      </c>
      <c r="L109" s="19">
        <v>24150</v>
      </c>
    </row>
    <row r="110" spans="1:12" s="5" customFormat="1" ht="31.5" customHeight="1" x14ac:dyDescent="0.25">
      <c r="A110" s="42"/>
      <c r="B110" s="45"/>
      <c r="C110" s="48"/>
      <c r="D110" s="51"/>
      <c r="E110" s="53"/>
      <c r="F110" s="51"/>
      <c r="G110" s="56"/>
      <c r="H110" s="56"/>
      <c r="I110" s="56"/>
      <c r="J110" s="10">
        <v>5</v>
      </c>
      <c r="K110" s="2" t="s">
        <v>151</v>
      </c>
      <c r="L110" s="19">
        <v>7800</v>
      </c>
    </row>
    <row r="111" spans="1:12" s="5" customFormat="1" ht="18.75" customHeight="1" x14ac:dyDescent="0.25">
      <c r="A111" s="42"/>
      <c r="B111" s="45"/>
      <c r="C111" s="48"/>
      <c r="D111" s="51"/>
      <c r="E111" s="53"/>
      <c r="F111" s="51"/>
      <c r="G111" s="56"/>
      <c r="H111" s="56"/>
      <c r="I111" s="56"/>
      <c r="J111" s="10">
        <v>6</v>
      </c>
      <c r="K111" s="2" t="s">
        <v>123</v>
      </c>
      <c r="L111" s="19">
        <v>900</v>
      </c>
    </row>
    <row r="112" spans="1:12" s="5" customFormat="1" ht="23.25" customHeight="1" x14ac:dyDescent="0.25">
      <c r="A112" s="42"/>
      <c r="B112" s="45"/>
      <c r="C112" s="48"/>
      <c r="D112" s="51"/>
      <c r="E112" s="53"/>
      <c r="F112" s="51"/>
      <c r="G112" s="56"/>
      <c r="H112" s="56"/>
      <c r="I112" s="56"/>
      <c r="J112" s="40" t="s">
        <v>4</v>
      </c>
      <c r="K112" s="40"/>
      <c r="L112" s="34">
        <f>L114+L113</f>
        <v>2400</v>
      </c>
    </row>
    <row r="113" spans="1:12" s="5" customFormat="1" ht="19.5" customHeight="1" x14ac:dyDescent="0.25">
      <c r="A113" s="42"/>
      <c r="B113" s="45"/>
      <c r="C113" s="48"/>
      <c r="D113" s="51"/>
      <c r="E113" s="53"/>
      <c r="F113" s="51"/>
      <c r="G113" s="56"/>
      <c r="H113" s="56"/>
      <c r="I113" s="56"/>
      <c r="J113" s="8">
        <v>1</v>
      </c>
      <c r="K113" s="4" t="s">
        <v>124</v>
      </c>
      <c r="L113" s="19">
        <v>1200</v>
      </c>
    </row>
    <row r="114" spans="1:12" s="5" customFormat="1" ht="23.25" customHeight="1" thickBot="1" x14ac:dyDescent="0.3">
      <c r="A114" s="43"/>
      <c r="B114" s="46"/>
      <c r="C114" s="67"/>
      <c r="D114" s="49"/>
      <c r="E114" s="54"/>
      <c r="F114" s="49"/>
      <c r="G114" s="57"/>
      <c r="H114" s="57"/>
      <c r="I114" s="57"/>
      <c r="J114" s="25">
        <v>2</v>
      </c>
      <c r="K114" s="27" t="s">
        <v>125</v>
      </c>
      <c r="L114" s="22">
        <v>1200</v>
      </c>
    </row>
    <row r="115" spans="1:12" s="5" customFormat="1" ht="30" customHeight="1" thickBot="1" x14ac:dyDescent="0.3">
      <c r="A115" s="68" t="s">
        <v>11</v>
      </c>
      <c r="B115" s="69"/>
      <c r="C115" s="69"/>
      <c r="D115" s="69" t="s">
        <v>5</v>
      </c>
      <c r="E115" s="69"/>
      <c r="F115" s="70"/>
      <c r="G115" s="38">
        <f>G105+G101+G89+G80+G73+G58+G37+G22+G5</f>
        <v>345212</v>
      </c>
      <c r="H115" s="38">
        <f>H105+H101+H89+H80+H73+H58+H37+H22+H5</f>
        <v>155630</v>
      </c>
      <c r="I115" s="36">
        <f>I105+I101+I89+I80+I73+I58+I37+I22+I5</f>
        <v>189582</v>
      </c>
      <c r="J115" s="71"/>
      <c r="K115" s="71"/>
      <c r="L115" s="37"/>
    </row>
    <row r="116" spans="1:12" s="5" customFormat="1" x14ac:dyDescent="0.25">
      <c r="A116" s="16"/>
      <c r="B116" s="16"/>
      <c r="C116" s="16"/>
      <c r="D116" s="16"/>
      <c r="E116" s="16"/>
      <c r="F116" s="16"/>
      <c r="G116" s="17"/>
      <c r="H116" s="18"/>
      <c r="I116" s="16"/>
      <c r="J116" s="16"/>
      <c r="K116" s="16"/>
      <c r="L116" s="18"/>
    </row>
    <row r="117" spans="1:12" s="5" customFormat="1" x14ac:dyDescent="0.25">
      <c r="A117" s="16"/>
      <c r="B117" s="16"/>
      <c r="C117" s="16"/>
      <c r="D117" s="16"/>
      <c r="E117" s="16"/>
      <c r="F117" s="16"/>
      <c r="G117" s="17"/>
      <c r="H117" s="18"/>
      <c r="I117" s="16"/>
      <c r="J117" s="16"/>
      <c r="K117" s="16"/>
      <c r="L117" s="18"/>
    </row>
  </sheetData>
  <mergeCells count="109">
    <mergeCell ref="G80:G88"/>
    <mergeCell ref="H80:H88"/>
    <mergeCell ref="J78:K78"/>
    <mergeCell ref="B73:B79"/>
    <mergeCell ref="C73:C79"/>
    <mergeCell ref="D73:D79"/>
    <mergeCell ref="E73:E79"/>
    <mergeCell ref="F73:F79"/>
    <mergeCell ref="G73:G79"/>
    <mergeCell ref="H73:H79"/>
    <mergeCell ref="I73:I79"/>
    <mergeCell ref="K1:L1"/>
    <mergeCell ref="A2:L2"/>
    <mergeCell ref="A3:A4"/>
    <mergeCell ref="B3:B4"/>
    <mergeCell ref="D3:D4"/>
    <mergeCell ref="E3:E4"/>
    <mergeCell ref="F3:F4"/>
    <mergeCell ref="J3:L3"/>
    <mergeCell ref="G5:G21"/>
    <mergeCell ref="A5:A21"/>
    <mergeCell ref="D5:D21"/>
    <mergeCell ref="E5:E21"/>
    <mergeCell ref="F5:F21"/>
    <mergeCell ref="H5:H21"/>
    <mergeCell ref="I5:I21"/>
    <mergeCell ref="J5:K5"/>
    <mergeCell ref="J18:K18"/>
    <mergeCell ref="A115:F115"/>
    <mergeCell ref="J115:K115"/>
    <mergeCell ref="C3:C4"/>
    <mergeCell ref="C5:C21"/>
    <mergeCell ref="C101:C104"/>
    <mergeCell ref="B5:B21"/>
    <mergeCell ref="G3:I3"/>
    <mergeCell ref="F101:F104"/>
    <mergeCell ref="H101:H104"/>
    <mergeCell ref="I101:I104"/>
    <mergeCell ref="G101:G104"/>
    <mergeCell ref="A105:A114"/>
    <mergeCell ref="B105:B114"/>
    <mergeCell ref="C105:C114"/>
    <mergeCell ref="D105:D114"/>
    <mergeCell ref="E105:E114"/>
    <mergeCell ref="F105:F114"/>
    <mergeCell ref="G105:G114"/>
    <mergeCell ref="A80:A88"/>
    <mergeCell ref="H105:H114"/>
    <mergeCell ref="I105:I114"/>
    <mergeCell ref="A73:A79"/>
    <mergeCell ref="J73:K73"/>
    <mergeCell ref="A101:A104"/>
    <mergeCell ref="J112:K112"/>
    <mergeCell ref="J89:K89"/>
    <mergeCell ref="J101:L104"/>
    <mergeCell ref="I80:I88"/>
    <mergeCell ref="A89:A100"/>
    <mergeCell ref="B89:B100"/>
    <mergeCell ref="C89:C100"/>
    <mergeCell ref="D89:D100"/>
    <mergeCell ref="E89:E100"/>
    <mergeCell ref="F89:F100"/>
    <mergeCell ref="G89:G100"/>
    <mergeCell ref="H89:H100"/>
    <mergeCell ref="I89:I100"/>
    <mergeCell ref="J105:K105"/>
    <mergeCell ref="B101:B104"/>
    <mergeCell ref="D101:D104"/>
    <mergeCell ref="E101:E104"/>
    <mergeCell ref="J80:K80"/>
    <mergeCell ref="J85:K85"/>
    <mergeCell ref="B80:B88"/>
    <mergeCell ref="C80:C88"/>
    <mergeCell ref="D80:D88"/>
    <mergeCell ref="E80:E88"/>
    <mergeCell ref="F80:F88"/>
    <mergeCell ref="A22:A36"/>
    <mergeCell ref="B22:B36"/>
    <mergeCell ref="C22:C36"/>
    <mergeCell ref="D22:D36"/>
    <mergeCell ref="E22:E36"/>
    <mergeCell ref="F22:F36"/>
    <mergeCell ref="G22:G36"/>
    <mergeCell ref="H22:H36"/>
    <mergeCell ref="I22:I36"/>
    <mergeCell ref="J22:K22"/>
    <mergeCell ref="J35:K35"/>
    <mergeCell ref="J37:K37"/>
    <mergeCell ref="A58:A72"/>
    <mergeCell ref="B58:B72"/>
    <mergeCell ref="C58:C72"/>
    <mergeCell ref="D58:D72"/>
    <mergeCell ref="E58:E72"/>
    <mergeCell ref="F58:F72"/>
    <mergeCell ref="G58:G72"/>
    <mergeCell ref="H58:H72"/>
    <mergeCell ref="I58:I72"/>
    <mergeCell ref="J58:K58"/>
    <mergeCell ref="J55:K55"/>
    <mergeCell ref="J71:K71"/>
    <mergeCell ref="A37:A57"/>
    <mergeCell ref="B37:B57"/>
    <mergeCell ref="C37:C57"/>
    <mergeCell ref="D37:D57"/>
    <mergeCell ref="E37:E57"/>
    <mergeCell ref="F37:F57"/>
    <mergeCell ref="G37:G57"/>
    <mergeCell ref="H37:H57"/>
    <mergeCell ref="I37:I57"/>
  </mergeCells>
  <pageMargins left="0.70866141732283472" right="0.70866141732283472" top="0.74803149606299213" bottom="0.74803149606299213" header="0.31496062992125984" footer="0.31496062992125984"/>
  <pageSetup paperSize="9" scale="75" fitToHeight="0" orientation="landscape" r:id="rId1"/>
  <headerFooter>
    <oddFooter>Strona &amp;P z &amp;N</oddFooter>
  </headerFooter>
  <rowBreaks count="6" manualBreakCount="6">
    <brk id="21" max="16383" man="1"/>
    <brk id="36" max="16383" man="1"/>
    <brk id="57" max="16383" man="1"/>
    <brk id="72" max="16383" man="1"/>
    <brk id="88" max="16383" man="1"/>
    <brk id="104" max="16383" man="1"/>
  </rowBreaks>
  <colBreaks count="1" manualBreakCount="1">
    <brk id="1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Załącznik do Uchwały</vt:lpstr>
      <vt:lpstr>Arkusz3</vt:lpstr>
      <vt:lpstr>'Załącznik do Uchwały'!Tytuły_wydruku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2006-09-22T13:37:51Z</dcterms:created>
  <dcterms:modified xsi:type="dcterms:W3CDTF">2025-10-15T11:12:14Z</dcterms:modified>
</cp:coreProperties>
</file>