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ferat Planowania,Finansowania\ROK 2025\Sprawozdania\BIP 2025\do publikacji\"/>
    </mc:Choice>
  </mc:AlternateContent>
  <xr:revisionPtr revIDLastSave="0" documentId="8_{0D31A55E-2974-415E-9B01-C84DB37AEF92}" xr6:coauthVersionLast="36" xr6:coauthVersionMax="36" xr10:uidLastSave="{00000000-0000-0000-0000-000000000000}"/>
  <bookViews>
    <workbookView xWindow="0" yWindow="0" windowWidth="28800" windowHeight="11505" xr2:uid="{7BFAD5FA-532E-4FCB-943F-167053000F57}"/>
  </bookViews>
  <sheets>
    <sheet name="Udzielone dotacje - IV KW  " sheetId="1" r:id="rId1"/>
    <sheet name="Zadania - IV KW   " sheetId="2" r:id="rId2"/>
  </sheets>
  <externalReferences>
    <externalReference r:id="rId3"/>
  </externalReferences>
  <definedNames>
    <definedName name="_xlnm.Print_Area" localSheetId="0">'Udzielone dotacje - IV KW  '!$A$1:$AU$68</definedName>
    <definedName name="_xlnm.Print_Area" localSheetId="1">'Zadania - IV KW   '!$A$1:$AV$44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" l="1"/>
  <c r="J34" i="2"/>
  <c r="I34" i="2"/>
  <c r="H34" i="2"/>
  <c r="G34" i="2"/>
  <c r="J33" i="2"/>
  <c r="I33" i="2"/>
  <c r="H33" i="2"/>
  <c r="G33" i="2"/>
  <c r="H30" i="2"/>
  <c r="H27" i="2" s="1"/>
  <c r="H24" i="2" s="1"/>
  <c r="H28" i="2"/>
  <c r="J27" i="2"/>
  <c r="I27" i="2"/>
  <c r="G27" i="2"/>
  <c r="J25" i="2"/>
  <c r="I25" i="2"/>
  <c r="H25" i="2"/>
  <c r="G25" i="2"/>
  <c r="J24" i="2"/>
  <c r="I24" i="2"/>
  <c r="G24" i="2"/>
  <c r="J22" i="2"/>
  <c r="I22" i="2"/>
  <c r="H22" i="2"/>
  <c r="G22" i="2"/>
  <c r="J18" i="2"/>
  <c r="J10" i="2" s="1"/>
  <c r="I18" i="2"/>
  <c r="H18" i="2"/>
  <c r="G18" i="2"/>
  <c r="J16" i="2"/>
  <c r="I16" i="2"/>
  <c r="H16" i="2"/>
  <c r="G16" i="2"/>
  <c r="H14" i="2"/>
  <c r="H13" i="2" s="1"/>
  <c r="H10" i="2" s="1"/>
  <c r="J13" i="2"/>
  <c r="I13" i="2"/>
  <c r="G13" i="2"/>
  <c r="J11" i="2"/>
  <c r="I11" i="2"/>
  <c r="H11" i="2"/>
  <c r="G11" i="2"/>
  <c r="I10" i="2"/>
  <c r="G10" i="2"/>
  <c r="J5" i="2"/>
  <c r="I5" i="2"/>
  <c r="H5" i="2"/>
  <c r="G5" i="2"/>
  <c r="J4" i="2"/>
  <c r="I4" i="2"/>
  <c r="I38" i="2" s="1"/>
  <c r="H4" i="2"/>
  <c r="H38" i="2" s="1"/>
  <c r="G48" i="2" s="1"/>
  <c r="I48" i="2" s="1"/>
  <c r="G4" i="2"/>
  <c r="G38" i="2" s="1"/>
  <c r="G47" i="2" s="1"/>
  <c r="I47" i="2" s="1"/>
  <c r="B64" i="1"/>
  <c r="H60" i="1"/>
  <c r="H59" i="1" s="1"/>
  <c r="G60" i="1"/>
  <c r="F60" i="1"/>
  <c r="E60" i="1"/>
  <c r="G59" i="1"/>
  <c r="F59" i="1"/>
  <c r="E59" i="1"/>
  <c r="F57" i="1"/>
  <c r="F39" i="1" s="1"/>
  <c r="F46" i="1"/>
  <c r="F44" i="1"/>
  <c r="F40" i="1"/>
  <c r="H39" i="1"/>
  <c r="G39" i="1"/>
  <c r="E39" i="1"/>
  <c r="F37" i="1"/>
  <c r="F32" i="1"/>
  <c r="H31" i="1"/>
  <c r="G31" i="1"/>
  <c r="F31" i="1"/>
  <c r="E31" i="1"/>
  <c r="F30" i="1"/>
  <c r="F28" i="1"/>
  <c r="F26" i="1"/>
  <c r="F25" i="1" s="1"/>
  <c r="H25" i="1"/>
  <c r="G25" i="1"/>
  <c r="E25" i="1"/>
  <c r="H16" i="1"/>
  <c r="G16" i="1"/>
  <c r="G10" i="1" s="1"/>
  <c r="F16" i="1"/>
  <c r="E16" i="1"/>
  <c r="E10" i="1" s="1"/>
  <c r="F12" i="1"/>
  <c r="F11" i="1"/>
  <c r="E11" i="1"/>
  <c r="H10" i="1"/>
  <c r="H62" i="1" s="1"/>
  <c r="F8" i="1"/>
  <c r="F7" i="1" s="1"/>
  <c r="F6" i="1" s="1"/>
  <c r="H7" i="1"/>
  <c r="G7" i="1"/>
  <c r="E7" i="1"/>
  <c r="H6" i="1"/>
  <c r="G6" i="1"/>
  <c r="G62" i="1" s="1"/>
  <c r="E6" i="1"/>
  <c r="E62" i="1" l="1"/>
  <c r="F72" i="1" s="1"/>
  <c r="H72" i="1" s="1"/>
  <c r="J38" i="2"/>
  <c r="F10" i="1"/>
  <c r="F62" i="1" s="1"/>
  <c r="F73" i="1" s="1"/>
  <c r="H73" i="1" s="1"/>
</calcChain>
</file>

<file path=xl/sharedStrings.xml><?xml version="1.0" encoding="utf-8"?>
<sst xmlns="http://schemas.openxmlformats.org/spreadsheetml/2006/main" count="178" uniqueCount="123">
  <si>
    <t>INFORMACJA O KWOTACH DOTACJI UDZIELONYCH W  IV KWARTALE 2025 ROKU                                        DEPARTAMENT INWESTYCJI</t>
  </si>
  <si>
    <t>Dział</t>
  </si>
  <si>
    <t>Rozdział</t>
  </si>
  <si>
    <t>§</t>
  </si>
  <si>
    <t xml:space="preserve">Podmiot dotowany i nazwa zadania/projektu
</t>
  </si>
  <si>
    <t>Plan po zmianach</t>
  </si>
  <si>
    <t>Dotacje udzielone</t>
  </si>
  <si>
    <t>budżet województwa</t>
  </si>
  <si>
    <t>budżet państwa</t>
  </si>
  <si>
    <t>inne środki</t>
  </si>
  <si>
    <t>1.</t>
  </si>
  <si>
    <t>2.</t>
  </si>
  <si>
    <t>3.</t>
  </si>
  <si>
    <t>4.</t>
  </si>
  <si>
    <t>5.</t>
  </si>
  <si>
    <t>6.</t>
  </si>
  <si>
    <t>7.</t>
  </si>
  <si>
    <t>Szkolnictwo wyższe i nauka</t>
  </si>
  <si>
    <t>Pozostała działalność</t>
  </si>
  <si>
    <t xml:space="preserve">6220
</t>
  </si>
  <si>
    <t>Akademia Wychowania Fizycznego w Katowicach</t>
  </si>
  <si>
    <t>Budowa hali lekkoatletycznej ze strzelnicą sportową wraz z zagospodarowaniem terenu przy ul. Zgrzebnioka w Katowicach</t>
  </si>
  <si>
    <t>Kultura i ochrona dziedzictwa narodowego</t>
  </si>
  <si>
    <t>Teatry</t>
  </si>
  <si>
    <t>Opera Śląska w Bytomiu</t>
  </si>
  <si>
    <t>Wymiana agregatów klimatyzacji w budynku Filharmonii Opery Śląskiej w Bytomiu</t>
  </si>
  <si>
    <t>Teatr Rozrywki w Chorzowie</t>
  </si>
  <si>
    <t>Częściowa modernizacja systemu przeciwpożarowego w Teatrze Rozrywki w Chorzowie</t>
  </si>
  <si>
    <t>Pozostałe instytucje kultury</t>
  </si>
  <si>
    <r>
      <rPr>
        <b/>
        <sz val="11"/>
        <rFont val="Arial"/>
        <family val="2"/>
        <charset val="238"/>
      </rPr>
      <t>Instytucja Filmowa "Silesia Film" w Katowicach</t>
    </r>
    <r>
      <rPr>
        <sz val="11"/>
        <rFont val="Arial"/>
        <family val="2"/>
        <charset val="238"/>
      </rPr>
      <t xml:space="preserve">
Modernizacja siedziby Instytucji Filmowej Silesia-Film w Katowicach</t>
    </r>
  </si>
  <si>
    <r>
      <rPr>
        <b/>
        <sz val="11"/>
        <rFont val="Arial"/>
        <family val="2"/>
        <charset val="238"/>
      </rPr>
      <t>Instytucja Filmowa "Silesia Film" w Katowicach</t>
    </r>
    <r>
      <rPr>
        <sz val="11"/>
        <rFont val="Arial"/>
        <family val="2"/>
        <charset val="238"/>
      </rPr>
      <t xml:space="preserve">
Modernizacja układu zasilania i instalacji elektrycznej w Kinie Światowid</t>
    </r>
  </si>
  <si>
    <r>
      <rPr>
        <b/>
        <sz val="11"/>
        <rFont val="Arial"/>
        <family val="2"/>
        <charset val="238"/>
      </rPr>
      <t>Instytucja Filmowa "Silesia Film" w Katowicach</t>
    </r>
    <r>
      <rPr>
        <sz val="11"/>
        <rFont val="Arial"/>
        <family val="2"/>
        <charset val="238"/>
      </rPr>
      <t xml:space="preserve">
Wymiana pieca gazowego w Kinie Janosik w Żywcu</t>
    </r>
  </si>
  <si>
    <r>
      <rPr>
        <b/>
        <sz val="11"/>
        <rFont val="Arial"/>
        <family val="2"/>
        <charset val="238"/>
      </rPr>
      <t>Instytucja Filmowa "Silesia Film" w Katowicach</t>
    </r>
    <r>
      <rPr>
        <sz val="11"/>
        <rFont val="Arial"/>
        <family val="2"/>
        <charset val="238"/>
      </rPr>
      <t xml:space="preserve">
Wymiana pieca gazowego w Kinie Światowid w Katowicach</t>
    </r>
  </si>
  <si>
    <r>
      <rPr>
        <b/>
        <sz val="11"/>
        <rFont val="Arial"/>
        <family val="2"/>
        <charset val="238"/>
      </rPr>
      <t>Instytucja Filmowa "Silesia Film" w Katowicach</t>
    </r>
    <r>
      <rPr>
        <sz val="11"/>
        <rFont val="Arial"/>
        <family val="2"/>
        <charset val="238"/>
      </rPr>
      <t xml:space="preserve">
Wykonanie instalacji oświetlenia przeszkodowego schodów na małej Sali Kina Kosmos w Katowicach</t>
    </r>
  </si>
  <si>
    <t xml:space="preserve">6229
</t>
  </si>
  <si>
    <t>Śląskie Centrum Wolności i Solidarności w Katowicach</t>
  </si>
  <si>
    <t>Śląska tożsamość. Adaptacja budynków historycznych kopalni "Wujek" na potrzeby działalności kulturalnej Śląskiego Centrum Wolności i Solidarności Etap I</t>
  </si>
  <si>
    <t>FE SL 2021–2027, Priorytet FESL.10 Fundusze Europejskie na transformację, Działanie FESL.10.09 Ponowne wykorzystanie terenów poprzemysłowych, zdewastowanych, zdegradowanych na cele rozwojowe regionu</t>
  </si>
  <si>
    <t>Biblioteki</t>
  </si>
  <si>
    <t>Biblioteka Śląska w Katowicach</t>
  </si>
  <si>
    <t>Prace modernizacyjne oraz poprawa efektywności  infrastruktury elektrycznej, informatycznej oraz zabezpieczenia p.poż. w budynku Biblioteki Śląskiej przy Placu Rady Europy 1</t>
  </si>
  <si>
    <t>Modern Lib. Wzmocnienie Biblioteki jako centrum aktywizacji społecznej</t>
  </si>
  <si>
    <t>FE SL 2021-2027, Priorytet FESL.08 Fundusze Europejskie na infrastrukturę dla mieszkańca, Działanie FESL.08.07 Kultura i turystyka szczebla regionalnego</t>
  </si>
  <si>
    <t>Prace modernizacyjne w budynku Biblioteki Śląskiej przy ul.  Francuskiej 12 w Katowicach</t>
  </si>
  <si>
    <t>Muzea</t>
  </si>
  <si>
    <t xml:space="preserve">
2800
</t>
  </si>
  <si>
    <t>Muzeum Śląskie w Katowicach</t>
  </si>
  <si>
    <t>Dzialania naprawcze w zakresie hydroizolacji podziemnej części budynku Muzeum Śląskiego w Katowicach</t>
  </si>
  <si>
    <t>Zwiększenie dostępności wystaw w Muzeum Śląskim ze szczególnym uwzględnieniem potrzeb osób z niepełnosprawnościami, opiekunów z dziećmi oraz osób starszych</t>
  </si>
  <si>
    <r>
      <rPr>
        <b/>
        <sz val="11"/>
        <rFont val="Arial"/>
        <family val="2"/>
        <charset val="238"/>
      </rPr>
      <t xml:space="preserve">Muzeum Historyczne w Bielsku-Białej     </t>
    </r>
    <r>
      <rPr>
        <sz val="11"/>
        <rFont val="Arial"/>
        <family val="2"/>
        <charset val="238"/>
      </rPr>
      <t xml:space="preserve">                                 Modernizacja systemów technologicznych ekspozycji Muzeum Historycznego w Bielsku-Białej</t>
    </r>
  </si>
  <si>
    <r>
      <rPr>
        <b/>
        <u/>
        <sz val="11"/>
        <rFont val="Arial"/>
        <family val="2"/>
        <charset val="238"/>
      </rPr>
      <t xml:space="preserve">Muzeum Górnośląski Park Etnograficzny w Chorzowie       </t>
    </r>
    <r>
      <rPr>
        <b/>
        <sz val="11"/>
        <rFont val="Arial"/>
        <family val="2"/>
        <charset val="238"/>
      </rPr>
      <t xml:space="preserve">     </t>
    </r>
    <r>
      <rPr>
        <sz val="11"/>
        <rFont val="Arial"/>
        <family val="2"/>
        <charset val="238"/>
      </rPr>
      <t>Skarbiec dziedzictwa</t>
    </r>
  </si>
  <si>
    <t>Ochrona zabytków i opieka nad zabytkami</t>
  </si>
  <si>
    <t>Teatr Ślaski im. Stanisława Wyspiańskiego w Katowicach</t>
  </si>
  <si>
    <t>Remont elewacji frontowej Teatru Śląskiego</t>
  </si>
  <si>
    <t>Muzeum Górnośląski Park Etnograficzny w Chorzowie</t>
  </si>
  <si>
    <t>Wymiana pokrycia dachu "Chałupa z Goleszowa"</t>
  </si>
  <si>
    <t>Zespół Pieśni i Tańca "Śląsk" im. Stanisława Hadyny w Koszęcinie</t>
  </si>
  <si>
    <t>Modernizacja gospodarki cieplnej oraz poprawa efektywności energetycznej infrastruktury Zespołu Pieśni i Tańca Śląsk im. Stanisława Hadyny w Koszęcinie</t>
  </si>
  <si>
    <t>Muzeum Górnośląskie w Bytomiu</t>
  </si>
  <si>
    <t xml:space="preserve">Modernizacja infrastruktury Muzeum Górnośląskiego w Bytomiu </t>
  </si>
  <si>
    <t>FE SL 2021-2027, Priorytet FESL.08 Fundusze Europejsiekie na infrastrukturę dla mieszkańca, Działanie FESL.08.07 Kultura i turystyka szczebla regionalnego</t>
  </si>
  <si>
    <t>Prace modernizacyjne budynku przy pl. Sobieskiego 2 wynikające z zaleceń pokontrolnych</t>
  </si>
  <si>
    <t>Prace konserwatorsko–restauratorskie zabytkowej wieży wyciągowej szybu Warszawa</t>
  </si>
  <si>
    <t>6560
WPF</t>
  </si>
  <si>
    <t>Muzeum Zamkowe w Pszczynie</t>
  </si>
  <si>
    <t>Rewitalizacja budynku gospodarczego, budynku oficyny wraz z otoczeniem i przystosowanie do prowadzenia działalności muzealnej</t>
  </si>
  <si>
    <r>
      <rPr>
        <b/>
        <u/>
        <sz val="11"/>
        <rFont val="Arial"/>
        <family val="2"/>
        <charset val="238"/>
      </rPr>
      <t>Muzeum Śląskie w Katowicach</t>
    </r>
    <r>
      <rPr>
        <i/>
        <sz val="11"/>
        <rFont val="Arial"/>
        <family val="2"/>
        <charset val="238"/>
      </rPr>
      <t xml:space="preserve">                                     </t>
    </r>
    <r>
      <rPr>
        <sz val="11"/>
        <rFont val="Arial"/>
        <family val="2"/>
        <charset val="238"/>
      </rPr>
      <t>Adaptacja zabytkowych budynków pokopalnianych na potrzeby Muzeum Śląskiego w Katowicach</t>
    </r>
  </si>
  <si>
    <t>Kultura fizyczna</t>
  </si>
  <si>
    <t>Obiekty sportowe</t>
  </si>
  <si>
    <t>„Programu rozwoju infrastruktury sportowej w województwach – Edycja 2025”</t>
  </si>
  <si>
    <t>x</t>
  </si>
  <si>
    <t>Ogółem planowane i udzielone dotacje w roku 2025</t>
  </si>
  <si>
    <t xml:space="preserve">Katowice, </t>
  </si>
  <si>
    <t xml:space="preserve">Referat Finansowy 
Departamentu Inwestycji </t>
  </si>
  <si>
    <t>SPRAWDZENIE:</t>
  </si>
  <si>
    <t>BIP (formuła)</t>
  </si>
  <si>
    <t>Rb-28S (recznie w[pisać)</t>
  </si>
  <si>
    <t>Różnica</t>
  </si>
  <si>
    <t>PLAN:</t>
  </si>
  <si>
    <t>WYKONANIE:</t>
  </si>
  <si>
    <t>Zakres zadań Województwa Śląskiego wykonywanych przez Departament Inwestycji - IV KWARTAŁ 2025</t>
  </si>
  <si>
    <t>Zakres zadań realizowanych przez Departament Inwestycji i Projektów Regionalnych</t>
  </si>
  <si>
    <t>Środki przekazane na realizacje zadań</t>
  </si>
  <si>
    <t>Uchwała budżetowa na 2024</t>
  </si>
  <si>
    <t>Administracja publiczna</t>
  </si>
  <si>
    <t>Urzędy marszałkowskie</t>
  </si>
  <si>
    <t>6050
WPF</t>
  </si>
  <si>
    <t>WL</t>
  </si>
  <si>
    <t>Województwo Śląskie</t>
  </si>
  <si>
    <t>Podniesienie funkcjonalności i estetyki budynku przy ul. Dąbrowskiego 23 w Katowicach</t>
  </si>
  <si>
    <t>Dostosowanie budynku Urzędu Marszałkowskiego do wymogów określonych w ustawie o ochronie ludności, obronie cywilnej oraz w ustawie o obronie Ojczyzny</t>
  </si>
  <si>
    <t>Oświata i wychowanie</t>
  </si>
  <si>
    <t>Szkoły podstawowe specjalne</t>
  </si>
  <si>
    <t>6050 
WPF</t>
  </si>
  <si>
    <r>
      <rPr>
        <b/>
        <u/>
        <sz val="11"/>
        <rFont val="Arial"/>
        <family val="2"/>
        <charset val="238"/>
      </rPr>
      <t xml:space="preserve">Zespół Szkół Specjalnych w Skoczowie    </t>
    </r>
    <r>
      <rPr>
        <sz val="11"/>
        <rFont val="Arial"/>
        <family val="2"/>
        <charset val="238"/>
      </rPr>
      <t xml:space="preserve">                                                     Prace konserwatorsko-restauratorskie przy budynkach Zespołu Szkół Specjalnych w Skoczowie</t>
    </r>
  </si>
  <si>
    <t>Licea ogólnokształcące</t>
  </si>
  <si>
    <r>
      <rPr>
        <b/>
        <u/>
        <sz val="11"/>
        <rFont val="Arial"/>
        <family val="2"/>
        <charset val="238"/>
      </rPr>
      <t>Zespół Szkół Ogólnokształcących Mistrzostwa Sportowego w Raciborzu.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Modernizacja hali sportowej przy Zespole Szkół Ogólnokształcących Mistrzostwa Sportowego im. Janusza Kusocińskiego w Raciborzu</t>
    </r>
    <r>
      <rPr>
        <b/>
        <sz val="11"/>
        <rFont val="Arial"/>
        <family val="2"/>
        <charset val="238"/>
      </rPr>
      <t xml:space="preserve"> </t>
    </r>
  </si>
  <si>
    <t xml:space="preserve">6050 
</t>
  </si>
  <si>
    <t>Kompleksowa modernizacja energetyczna obiektów Zespołu Szkół Ogólnokształcących Mistrzostwa Sportowego im. Janusza Kusocińskiego w Raciborzu</t>
  </si>
  <si>
    <t>Placówki kształcenia ustawicznego i centra kształcenia zawodowego</t>
  </si>
  <si>
    <r>
      <rPr>
        <b/>
        <u/>
        <sz val="11"/>
        <rFont val="Arial"/>
        <family val="2"/>
        <charset val="238"/>
      </rPr>
      <t xml:space="preserve">Regionalne Centrum Kształcenia Ustawicznego w Sosnowcu - oddział w Zawierciu </t>
    </r>
    <r>
      <rPr>
        <b/>
        <sz val="11"/>
        <rFont val="Arial"/>
        <family val="2"/>
        <charset val="238"/>
      </rPr>
      <t xml:space="preserve">                                      </t>
    </r>
    <r>
      <rPr>
        <sz val="11"/>
        <rFont val="Arial"/>
        <family val="2"/>
        <charset val="238"/>
      </rPr>
      <t xml:space="preserve">Kompleksowa modernizacja energetyczna obiektu Medycznej Szkoły Policealnej Województwa Śląskiego w Zawierciu </t>
    </r>
  </si>
  <si>
    <t>Dokształcanie i doskonalenie nauczycieli</t>
  </si>
  <si>
    <r>
      <rPr>
        <b/>
        <u/>
        <sz val="11"/>
        <rFont val="Arial"/>
        <family val="2"/>
        <charset val="238"/>
      </rPr>
      <t xml:space="preserve">Regionalny Ośrodek Doskonalenia Nauczycieli WOM w Katowicach  </t>
    </r>
    <r>
      <rPr>
        <sz val="11"/>
        <rFont val="Arial"/>
        <family val="2"/>
        <charset val="238"/>
      </rPr>
      <t xml:space="preserve">                                                                          Dostosowanie pomieszczeń RODN "WOM" w Katowicach na potrzeby Urzędu Marszałkowskiego                                                                         </t>
    </r>
  </si>
  <si>
    <r>
      <t xml:space="preserve">Regionalny Ośrodek Doskonalenia Nauczycieli "WOM" w Bielsku-Białej                                                                            </t>
    </r>
    <r>
      <rPr>
        <sz val="11"/>
        <rFont val="Arial"/>
        <family val="2"/>
        <charset val="238"/>
      </rPr>
      <t xml:space="preserve">Poprawa efektywności energetycznej budynków Regionalnego  Ośrodka Doskonalenia Nauczycieli WOM w Bielsku-Białej                 </t>
    </r>
  </si>
  <si>
    <r>
      <rPr>
        <b/>
        <u/>
        <sz val="11"/>
        <rFont val="Arial"/>
        <family val="2"/>
        <charset val="238"/>
      </rPr>
      <t xml:space="preserve">Regionalny Ośrodek Doskonalenia Nauczycieli i Informacji Pedagogicznej "WOM" w Rybniku         </t>
    </r>
    <r>
      <rPr>
        <sz val="11"/>
        <rFont val="Arial"/>
        <family val="2"/>
        <charset val="238"/>
      </rPr>
      <t xml:space="preserve">                                                                    Kompleksowa modernizacja energetyczna obiektu Regionalnego Ośrodka Doskonalenia Nauczycieli i Informacji Pedagogicznej "WOM" w Rybniku</t>
    </r>
  </si>
  <si>
    <t>Biblioteki pedagogiczne</t>
  </si>
  <si>
    <t>6580
WPF</t>
  </si>
  <si>
    <r>
      <rPr>
        <b/>
        <u/>
        <sz val="11"/>
        <rFont val="Arial"/>
        <family val="2"/>
        <charset val="238"/>
      </rPr>
      <t>Pedagogiczna Biblioteka Wojewódzka w Bielsku-Białej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Roboty konserwatorskie na budynku zabytkowym Pedagogicznej Biblioteki Wojewódzkiej w Bielsku-Białej</t>
    </r>
  </si>
  <si>
    <t>Edukacyjna opieka wychowawcza</t>
  </si>
  <si>
    <t>Specjalne ośrodki szkolno-wychowawcze</t>
  </si>
  <si>
    <r>
      <rPr>
        <b/>
        <u/>
        <sz val="11"/>
        <rFont val="Arial"/>
        <family val="2"/>
        <charset val="238"/>
      </rPr>
      <t>Specjalny Ośrodek Szkolno-Wychowawczy dla Niesłyszących i Słabosłyszących w Raciborzu</t>
    </r>
    <r>
      <rPr>
        <sz val="11"/>
        <rFont val="Arial"/>
        <family val="2"/>
        <charset val="238"/>
      </rPr>
      <t xml:space="preserve">
Przystosowanie dla niepełnosprawnych budynku internatu Specjalnego Ośrodka Szkolno-Wychowawczego dla Niesłyszących i Słabosłyszących w Raciborzu</t>
    </r>
  </si>
  <si>
    <t>Placówki wychowania pozaszkolnego</t>
  </si>
  <si>
    <t>4300         WPF</t>
  </si>
  <si>
    <r>
      <t>Województwo Śląskie</t>
    </r>
    <r>
      <rPr>
        <sz val="11"/>
        <rFont val="Arial"/>
        <family val="2"/>
        <charset val="238"/>
      </rPr>
      <t xml:space="preserve"> 
Obsługa prawna projektu pn. "Planetarium-Śląski Park Nauki. Modernizacja i rozbudowa Planetarium Śląskiego w Chorzowie"</t>
    </r>
  </si>
  <si>
    <r>
      <t xml:space="preserve">Województwo Śląskie </t>
    </r>
    <r>
      <rPr>
        <b/>
        <sz val="11"/>
        <rFont val="Arial"/>
        <family val="2"/>
        <charset val="238"/>
      </rPr>
      <t xml:space="preserve">                                                        </t>
    </r>
    <r>
      <rPr>
        <sz val="11"/>
        <rFont val="Arial"/>
        <family val="2"/>
        <charset val="238"/>
      </rPr>
      <t>Uregulowanie ewentualnych roszczeń wynikających z postępowania mediacyjnego dotyczącego projektu pn.: "Wyposażenie obserwatorium astronomicznego Planetarium - Śląskiego Parku Nauki w Chorzowie".</t>
    </r>
  </si>
  <si>
    <t>4610        WPF</t>
  </si>
  <si>
    <t xml:space="preserve">
6589</t>
  </si>
  <si>
    <r>
      <t xml:space="preserve">Województwo Śląskie 
</t>
    </r>
    <r>
      <rPr>
        <sz val="11"/>
        <rFont val="Arial"/>
        <family val="2"/>
        <charset val="238"/>
      </rPr>
      <t>Uregulowanie ewentualnych roszczeń wynikających z postępowania mediacyjnego dotyczącego projektu pn.: "Planetarium - Śląski Park Nauki. Modernizacja i rozbudowa Planetarium Śląskiego w Chorzowie"</t>
    </r>
  </si>
  <si>
    <t>Regionalny Program Operacyjny na lata  2014-2020, 
Oś priorytetowa XII Infrastruktura edukacyjna
Działanie 12.3. Instytucje Popularyzujące Naukę</t>
  </si>
  <si>
    <t>4300      
WPF</t>
  </si>
  <si>
    <t xml:space="preserve">Obsługa prawna sporów sądowych związanych z zakończoną realizacją Stadionu Śląskiego </t>
  </si>
  <si>
    <t>Ogółem planowane i poniesione wydatki na rok 2025</t>
  </si>
  <si>
    <t>Katowice, 09.01.2026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</si>
</sst>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u/>
      <sz val="11"/>
      <name val="Arial"/>
      <family val="2"/>
      <charset val="238"/>
    </font>
    <font>
      <b/>
      <sz val="10.5"/>
      <name val="Arial"/>
      <family val="2"/>
      <charset val="238"/>
    </font>
    <font>
      <sz val="10.5"/>
      <name val="Arial"/>
      <family val="2"/>
      <charset val="238"/>
    </font>
    <font>
      <i/>
      <sz val="10.5"/>
      <name val="Arial"/>
      <family val="2"/>
      <charset val="238"/>
    </font>
    <font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9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0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4" fontId="6" fillId="3" borderId="5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4" fontId="5" fillId="4" borderId="5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4" fontId="5" fillId="4" borderId="6" xfId="0" applyNumberFormat="1" applyFont="1" applyFill="1" applyBorder="1" applyAlignment="1">
      <alignment horizontal="right" vertical="center"/>
    </xf>
    <xf numFmtId="0" fontId="6" fillId="2" borderId="0" xfId="0" applyFont="1" applyFill="1" applyBorder="1"/>
    <xf numFmtId="0" fontId="6" fillId="2" borderId="0" xfId="0" applyFont="1" applyFill="1"/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right" vertical="center"/>
    </xf>
    <xf numFmtId="4" fontId="4" fillId="0" borderId="12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right" vertical="center"/>
    </xf>
    <xf numFmtId="4" fontId="4" fillId="0" borderId="13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left" vertical="center" wrapText="1"/>
    </xf>
    <xf numFmtId="4" fontId="4" fillId="0" borderId="15" xfId="0" applyNumberFormat="1" applyFont="1" applyFill="1" applyBorder="1" applyAlignment="1">
      <alignment horizontal="right" vertical="center"/>
    </xf>
    <xf numFmtId="0" fontId="10" fillId="0" borderId="16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 wrapText="1"/>
    </xf>
    <xf numFmtId="4" fontId="4" fillId="0" borderId="17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5" fillId="4" borderId="5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0" fontId="6" fillId="2" borderId="20" xfId="0" applyFont="1" applyFill="1" applyBorder="1"/>
    <xf numFmtId="0" fontId="4" fillId="0" borderId="9" xfId="0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4" fillId="0" borderId="19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top" wrapText="1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21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/>
    </xf>
    <xf numFmtId="2" fontId="13" fillId="0" borderId="17" xfId="0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2" fontId="13" fillId="0" borderId="19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 wrapText="1"/>
    </xf>
    <xf numFmtId="4" fontId="4" fillId="0" borderId="24" xfId="0" applyNumberFormat="1" applyFont="1" applyFill="1" applyBorder="1" applyAlignment="1">
      <alignment horizontal="right" vertical="center"/>
    </xf>
    <xf numFmtId="4" fontId="4" fillId="0" borderId="25" xfId="0" applyNumberFormat="1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right" vertical="center"/>
    </xf>
    <xf numFmtId="4" fontId="6" fillId="0" borderId="26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0" fillId="0" borderId="0" xfId="0" applyAlignment="1"/>
    <xf numFmtId="4" fontId="3" fillId="2" borderId="0" xfId="0" applyNumberFormat="1" applyFont="1" applyFill="1" applyBorder="1" applyAlignment="1">
      <alignment vertical="top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/>
    <xf numFmtId="0" fontId="4" fillId="2" borderId="0" xfId="0" applyFont="1" applyFill="1"/>
    <xf numFmtId="4" fontId="14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5" xfId="0" applyFont="1" applyFill="1" applyBorder="1" applyAlignment="1">
      <alignment horizontal="right" vertical="center"/>
    </xf>
    <xf numFmtId="0" fontId="5" fillId="2" borderId="5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/>
    <xf numFmtId="0" fontId="1" fillId="0" borderId="5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0" borderId="8" xfId="0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4" fontId="5" fillId="0" borderId="3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4" fontId="5" fillId="0" borderId="31" xfId="0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right" vertical="center"/>
    </xf>
    <xf numFmtId="0" fontId="5" fillId="0" borderId="5" xfId="2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right" vertical="center"/>
    </xf>
    <xf numFmtId="4" fontId="14" fillId="0" borderId="24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4" fontId="3" fillId="2" borderId="0" xfId="0" applyNumberFormat="1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</cellXfs>
  <cellStyles count="3">
    <cellStyle name="Normalny" xfId="0" builtinId="0"/>
    <cellStyle name="Normalny 3" xfId="2" xr:uid="{65D446F5-5E62-44B9-B342-991C3D008CAE}"/>
    <cellStyle name="Normalny_wojewódzki 2005" xfId="1" xr:uid="{0F95BDAC-AC98-4A8A-871E-3B362258F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ferat%20Planowania,Finansowania/ROK%202025/PLAN%202025/Rb-28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3095-AWF"/>
      <sheetName val="75018-Dąbrowskiego"/>
      <sheetName val="80102-ZSS w Skoczowie"/>
      <sheetName val="80120-ZSOMS w Raciborzu"/>
      <sheetName val="80140-RCKU"/>
      <sheetName val="80146-WOM"/>
      <sheetName val="80147-Biblioteka-Bielsko-Biała"/>
      <sheetName val="85403-Internat Słabosłyszący"/>
      <sheetName val="85407-Planetarium Prawnicy"/>
      <sheetName val="85407-PlanetariumKPS "/>
      <sheetName val="85407-Ugoda Delta"/>
      <sheetName val="92106-6220"/>
      <sheetName val="92114-SilesiaFilm"/>
      <sheetName val="92114-UE ŚCWiS"/>
      <sheetName val="92116-6220 Biblioteka Śl."/>
      <sheetName val="92116-6229 UE Biblioteka Śl. "/>
      <sheetName val="92116-6560 Biblioteka Śląska"/>
      <sheetName val="92118-Muzeum Śl."/>
      <sheetName val="92118 6220-M.Śl.+BB "/>
      <sheetName val="92118-UE Skarbiec"/>
      <sheetName val="92120-2730"/>
      <sheetName val="92120-Koszęcin"/>
      <sheetName val="92120-UE MGwBytomiu"/>
      <sheetName val="92120-6560"/>
      <sheetName val="92120-6569 UE Pszczyna+MŚ"/>
      <sheetName val="92601-DZP"/>
      <sheetName val="92601-DZP-tłumaczenia"/>
      <sheetName val="92601-DZP-KPS"/>
      <sheetName val="Rb-28S I"/>
      <sheetName val="Rb-28S II"/>
      <sheetName val="Rb-28S III"/>
      <sheetName val="Rb-28S IV"/>
      <sheetName val="Rb-28S V"/>
      <sheetName val="Rb-28S VI"/>
      <sheetName val="Rb-28S VII "/>
      <sheetName val="Rb-28S VIII"/>
      <sheetName val="Rb-28S IX"/>
      <sheetName val="Rb-28S X "/>
      <sheetName val="Rb-28S XI"/>
      <sheetName val="Rb-28S XII"/>
    </sheetNames>
    <sheetDataSet>
      <sheetData sheetId="0">
        <row r="11">
          <cell r="B11">
            <v>0</v>
          </cell>
        </row>
      </sheetData>
      <sheetData sheetId="1"/>
      <sheetData sheetId="2"/>
      <sheetData sheetId="3">
        <row r="11">
          <cell r="B11">
            <v>0</v>
          </cell>
        </row>
      </sheetData>
      <sheetData sheetId="4"/>
      <sheetData sheetId="5"/>
      <sheetData sheetId="6"/>
      <sheetData sheetId="7"/>
      <sheetData sheetId="8">
        <row r="11">
          <cell r="B11">
            <v>50110.210000000006</v>
          </cell>
        </row>
      </sheetData>
      <sheetData sheetId="9">
        <row r="12">
          <cell r="B12">
            <v>261</v>
          </cell>
        </row>
      </sheetData>
      <sheetData sheetId="10"/>
      <sheetData sheetId="11">
        <row r="12">
          <cell r="L12">
            <v>120000</v>
          </cell>
        </row>
      </sheetData>
      <sheetData sheetId="12"/>
      <sheetData sheetId="13"/>
      <sheetData sheetId="14">
        <row r="11">
          <cell r="B11">
            <v>1243320.23</v>
          </cell>
        </row>
      </sheetData>
      <sheetData sheetId="15">
        <row r="8">
          <cell r="B8">
            <v>0</v>
          </cell>
        </row>
      </sheetData>
      <sheetData sheetId="16">
        <row r="9">
          <cell r="B9">
            <v>575108.60000000009</v>
          </cell>
        </row>
      </sheetData>
      <sheetData sheetId="17">
        <row r="9">
          <cell r="B9">
            <v>21060259.23</v>
          </cell>
        </row>
      </sheetData>
      <sheetData sheetId="18"/>
      <sheetData sheetId="19">
        <row r="11">
          <cell r="B11">
            <v>231031.5</v>
          </cell>
        </row>
      </sheetData>
      <sheetData sheetId="20">
        <row r="14">
          <cell r="B14">
            <v>1301724.42</v>
          </cell>
        </row>
      </sheetData>
      <sheetData sheetId="21">
        <row r="11">
          <cell r="B11">
            <v>1249507.58</v>
          </cell>
        </row>
      </sheetData>
      <sheetData sheetId="22">
        <row r="12">
          <cell r="B12">
            <v>387598.3</v>
          </cell>
        </row>
      </sheetData>
      <sheetData sheetId="23"/>
      <sheetData sheetId="24">
        <row r="14">
          <cell r="F14">
            <v>0</v>
          </cell>
        </row>
      </sheetData>
      <sheetData sheetId="25">
        <row r="11">
          <cell r="B11">
            <v>440020.83000000007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726-5C7C-4ED5-A1F5-9BB02FF35782}">
  <dimension ref="A1:AU73"/>
  <sheetViews>
    <sheetView tabSelected="1" view="pageBreakPreview" topLeftCell="A57" zoomScale="87" zoomScaleNormal="100" zoomScaleSheetLayoutView="87" workbookViewId="0">
      <selection activeCell="B71" sqref="B71"/>
    </sheetView>
  </sheetViews>
  <sheetFormatPr defaultColWidth="13.28515625" defaultRowHeight="15.75" x14ac:dyDescent="0.25"/>
  <cols>
    <col min="1" max="1" width="10.140625" style="133" customWidth="1"/>
    <col min="2" max="2" width="12.5703125" style="133" customWidth="1"/>
    <col min="3" max="3" width="6.85546875" style="133" hidden="1" customWidth="1"/>
    <col min="4" max="4" width="65.140625" style="133" customWidth="1"/>
    <col min="5" max="5" width="21.140625" style="137" customWidth="1"/>
    <col min="6" max="6" width="21.5703125" style="137" customWidth="1"/>
    <col min="7" max="7" width="18.85546875" style="4" customWidth="1"/>
    <col min="8" max="8" width="16.7109375" style="3" customWidth="1"/>
    <col min="9" max="9" width="10.140625" style="3" customWidth="1"/>
    <col min="10" max="47" width="18.85546875" style="3" customWidth="1"/>
    <col min="48" max="210" width="18.85546875" style="4" customWidth="1"/>
    <col min="211" max="211" width="7.5703125" style="4" customWidth="1"/>
    <col min="212" max="254" width="13.28515625" style="4"/>
    <col min="255" max="255" width="6.7109375" style="4" customWidth="1"/>
    <col min="256" max="256" width="11.140625" style="4" customWidth="1"/>
    <col min="257" max="257" width="13.28515625" style="4"/>
    <col min="258" max="258" width="6.140625" style="4" customWidth="1"/>
    <col min="259" max="259" width="58.7109375" style="4" customWidth="1"/>
    <col min="260" max="262" width="16.85546875" style="4" customWidth="1"/>
    <col min="263" max="264" width="18.85546875" style="4" customWidth="1"/>
    <col min="265" max="265" width="10.140625" style="4" customWidth="1"/>
    <col min="266" max="466" width="18.85546875" style="4" customWidth="1"/>
    <col min="467" max="467" width="7.5703125" style="4" customWidth="1"/>
    <col min="468" max="510" width="13.28515625" style="4"/>
    <col min="511" max="511" width="6.7109375" style="4" customWidth="1"/>
    <col min="512" max="512" width="11.140625" style="4" customWidth="1"/>
    <col min="513" max="513" width="13.28515625" style="4"/>
    <col min="514" max="514" width="6.140625" style="4" customWidth="1"/>
    <col min="515" max="515" width="58.7109375" style="4" customWidth="1"/>
    <col min="516" max="518" width="16.85546875" style="4" customWidth="1"/>
    <col min="519" max="520" width="18.85546875" style="4" customWidth="1"/>
    <col min="521" max="521" width="10.140625" style="4" customWidth="1"/>
    <col min="522" max="722" width="18.85546875" style="4" customWidth="1"/>
    <col min="723" max="723" width="7.5703125" style="4" customWidth="1"/>
    <col min="724" max="766" width="13.28515625" style="4"/>
    <col min="767" max="767" width="6.7109375" style="4" customWidth="1"/>
    <col min="768" max="768" width="11.140625" style="4" customWidth="1"/>
    <col min="769" max="769" width="13.28515625" style="4"/>
    <col min="770" max="770" width="6.140625" style="4" customWidth="1"/>
    <col min="771" max="771" width="58.7109375" style="4" customWidth="1"/>
    <col min="772" max="774" width="16.85546875" style="4" customWidth="1"/>
    <col min="775" max="776" width="18.85546875" style="4" customWidth="1"/>
    <col min="777" max="777" width="10.140625" style="4" customWidth="1"/>
    <col min="778" max="978" width="18.85546875" style="4" customWidth="1"/>
    <col min="979" max="979" width="7.5703125" style="4" customWidth="1"/>
    <col min="980" max="1022" width="13.28515625" style="4"/>
    <col min="1023" max="1023" width="6.7109375" style="4" customWidth="1"/>
    <col min="1024" max="1024" width="11.140625" style="4" customWidth="1"/>
    <col min="1025" max="1025" width="13.28515625" style="4"/>
    <col min="1026" max="1026" width="6.140625" style="4" customWidth="1"/>
    <col min="1027" max="1027" width="58.7109375" style="4" customWidth="1"/>
    <col min="1028" max="1030" width="16.85546875" style="4" customWidth="1"/>
    <col min="1031" max="1032" width="18.85546875" style="4" customWidth="1"/>
    <col min="1033" max="1033" width="10.140625" style="4" customWidth="1"/>
    <col min="1034" max="1234" width="18.85546875" style="4" customWidth="1"/>
    <col min="1235" max="1235" width="7.5703125" style="4" customWidth="1"/>
    <col min="1236" max="1278" width="13.28515625" style="4"/>
    <col min="1279" max="1279" width="6.7109375" style="4" customWidth="1"/>
    <col min="1280" max="1280" width="11.140625" style="4" customWidth="1"/>
    <col min="1281" max="1281" width="13.28515625" style="4"/>
    <col min="1282" max="1282" width="6.140625" style="4" customWidth="1"/>
    <col min="1283" max="1283" width="58.7109375" style="4" customWidth="1"/>
    <col min="1284" max="1286" width="16.85546875" style="4" customWidth="1"/>
    <col min="1287" max="1288" width="18.85546875" style="4" customWidth="1"/>
    <col min="1289" max="1289" width="10.140625" style="4" customWidth="1"/>
    <col min="1290" max="1490" width="18.85546875" style="4" customWidth="1"/>
    <col min="1491" max="1491" width="7.5703125" style="4" customWidth="1"/>
    <col min="1492" max="1534" width="13.28515625" style="4"/>
    <col min="1535" max="1535" width="6.7109375" style="4" customWidth="1"/>
    <col min="1536" max="1536" width="11.140625" style="4" customWidth="1"/>
    <col min="1537" max="1537" width="13.28515625" style="4"/>
    <col min="1538" max="1538" width="6.140625" style="4" customWidth="1"/>
    <col min="1539" max="1539" width="58.7109375" style="4" customWidth="1"/>
    <col min="1540" max="1542" width="16.85546875" style="4" customWidth="1"/>
    <col min="1543" max="1544" width="18.85546875" style="4" customWidth="1"/>
    <col min="1545" max="1545" width="10.140625" style="4" customWidth="1"/>
    <col min="1546" max="1746" width="18.85546875" style="4" customWidth="1"/>
    <col min="1747" max="1747" width="7.5703125" style="4" customWidth="1"/>
    <col min="1748" max="1790" width="13.28515625" style="4"/>
    <col min="1791" max="1791" width="6.7109375" style="4" customWidth="1"/>
    <col min="1792" max="1792" width="11.140625" style="4" customWidth="1"/>
    <col min="1793" max="1793" width="13.28515625" style="4"/>
    <col min="1794" max="1794" width="6.140625" style="4" customWidth="1"/>
    <col min="1795" max="1795" width="58.7109375" style="4" customWidth="1"/>
    <col min="1796" max="1798" width="16.85546875" style="4" customWidth="1"/>
    <col min="1799" max="1800" width="18.85546875" style="4" customWidth="1"/>
    <col min="1801" max="1801" width="10.140625" style="4" customWidth="1"/>
    <col min="1802" max="2002" width="18.85546875" style="4" customWidth="1"/>
    <col min="2003" max="2003" width="7.5703125" style="4" customWidth="1"/>
    <col min="2004" max="2046" width="13.28515625" style="4"/>
    <col min="2047" max="2047" width="6.7109375" style="4" customWidth="1"/>
    <col min="2048" max="2048" width="11.140625" style="4" customWidth="1"/>
    <col min="2049" max="2049" width="13.28515625" style="4"/>
    <col min="2050" max="2050" width="6.140625" style="4" customWidth="1"/>
    <col min="2051" max="2051" width="58.7109375" style="4" customWidth="1"/>
    <col min="2052" max="2054" width="16.85546875" style="4" customWidth="1"/>
    <col min="2055" max="2056" width="18.85546875" style="4" customWidth="1"/>
    <col min="2057" max="2057" width="10.140625" style="4" customWidth="1"/>
    <col min="2058" max="2258" width="18.85546875" style="4" customWidth="1"/>
    <col min="2259" max="2259" width="7.5703125" style="4" customWidth="1"/>
    <col min="2260" max="2302" width="13.28515625" style="4"/>
    <col min="2303" max="2303" width="6.7109375" style="4" customWidth="1"/>
    <col min="2304" max="2304" width="11.140625" style="4" customWidth="1"/>
    <col min="2305" max="2305" width="13.28515625" style="4"/>
    <col min="2306" max="2306" width="6.140625" style="4" customWidth="1"/>
    <col min="2307" max="2307" width="58.7109375" style="4" customWidth="1"/>
    <col min="2308" max="2310" width="16.85546875" style="4" customWidth="1"/>
    <col min="2311" max="2312" width="18.85546875" style="4" customWidth="1"/>
    <col min="2313" max="2313" width="10.140625" style="4" customWidth="1"/>
    <col min="2314" max="2514" width="18.85546875" style="4" customWidth="1"/>
    <col min="2515" max="2515" width="7.5703125" style="4" customWidth="1"/>
    <col min="2516" max="2558" width="13.28515625" style="4"/>
    <col min="2559" max="2559" width="6.7109375" style="4" customWidth="1"/>
    <col min="2560" max="2560" width="11.140625" style="4" customWidth="1"/>
    <col min="2561" max="2561" width="13.28515625" style="4"/>
    <col min="2562" max="2562" width="6.140625" style="4" customWidth="1"/>
    <col min="2563" max="2563" width="58.7109375" style="4" customWidth="1"/>
    <col min="2564" max="2566" width="16.85546875" style="4" customWidth="1"/>
    <col min="2567" max="2568" width="18.85546875" style="4" customWidth="1"/>
    <col min="2569" max="2569" width="10.140625" style="4" customWidth="1"/>
    <col min="2570" max="2770" width="18.85546875" style="4" customWidth="1"/>
    <col min="2771" max="2771" width="7.5703125" style="4" customWidth="1"/>
    <col min="2772" max="2814" width="13.28515625" style="4"/>
    <col min="2815" max="2815" width="6.7109375" style="4" customWidth="1"/>
    <col min="2816" max="2816" width="11.140625" style="4" customWidth="1"/>
    <col min="2817" max="2817" width="13.28515625" style="4"/>
    <col min="2818" max="2818" width="6.140625" style="4" customWidth="1"/>
    <col min="2819" max="2819" width="58.7109375" style="4" customWidth="1"/>
    <col min="2820" max="2822" width="16.85546875" style="4" customWidth="1"/>
    <col min="2823" max="2824" width="18.85546875" style="4" customWidth="1"/>
    <col min="2825" max="2825" width="10.140625" style="4" customWidth="1"/>
    <col min="2826" max="3026" width="18.85546875" style="4" customWidth="1"/>
    <col min="3027" max="3027" width="7.5703125" style="4" customWidth="1"/>
    <col min="3028" max="3070" width="13.28515625" style="4"/>
    <col min="3071" max="3071" width="6.7109375" style="4" customWidth="1"/>
    <col min="3072" max="3072" width="11.140625" style="4" customWidth="1"/>
    <col min="3073" max="3073" width="13.28515625" style="4"/>
    <col min="3074" max="3074" width="6.140625" style="4" customWidth="1"/>
    <col min="3075" max="3075" width="58.7109375" style="4" customWidth="1"/>
    <col min="3076" max="3078" width="16.85546875" style="4" customWidth="1"/>
    <col min="3079" max="3080" width="18.85546875" style="4" customWidth="1"/>
    <col min="3081" max="3081" width="10.140625" style="4" customWidth="1"/>
    <col min="3082" max="3282" width="18.85546875" style="4" customWidth="1"/>
    <col min="3283" max="3283" width="7.5703125" style="4" customWidth="1"/>
    <col min="3284" max="3326" width="13.28515625" style="4"/>
    <col min="3327" max="3327" width="6.7109375" style="4" customWidth="1"/>
    <col min="3328" max="3328" width="11.140625" style="4" customWidth="1"/>
    <col min="3329" max="3329" width="13.28515625" style="4"/>
    <col min="3330" max="3330" width="6.140625" style="4" customWidth="1"/>
    <col min="3331" max="3331" width="58.7109375" style="4" customWidth="1"/>
    <col min="3332" max="3334" width="16.85546875" style="4" customWidth="1"/>
    <col min="3335" max="3336" width="18.85546875" style="4" customWidth="1"/>
    <col min="3337" max="3337" width="10.140625" style="4" customWidth="1"/>
    <col min="3338" max="3538" width="18.85546875" style="4" customWidth="1"/>
    <col min="3539" max="3539" width="7.5703125" style="4" customWidth="1"/>
    <col min="3540" max="3582" width="13.28515625" style="4"/>
    <col min="3583" max="3583" width="6.7109375" style="4" customWidth="1"/>
    <col min="3584" max="3584" width="11.140625" style="4" customWidth="1"/>
    <col min="3585" max="3585" width="13.28515625" style="4"/>
    <col min="3586" max="3586" width="6.140625" style="4" customWidth="1"/>
    <col min="3587" max="3587" width="58.7109375" style="4" customWidth="1"/>
    <col min="3588" max="3590" width="16.85546875" style="4" customWidth="1"/>
    <col min="3591" max="3592" width="18.85546875" style="4" customWidth="1"/>
    <col min="3593" max="3593" width="10.140625" style="4" customWidth="1"/>
    <col min="3594" max="3794" width="18.85546875" style="4" customWidth="1"/>
    <col min="3795" max="3795" width="7.5703125" style="4" customWidth="1"/>
    <col min="3796" max="3838" width="13.28515625" style="4"/>
    <col min="3839" max="3839" width="6.7109375" style="4" customWidth="1"/>
    <col min="3840" max="3840" width="11.140625" style="4" customWidth="1"/>
    <col min="3841" max="3841" width="13.28515625" style="4"/>
    <col min="3842" max="3842" width="6.140625" style="4" customWidth="1"/>
    <col min="3843" max="3843" width="58.7109375" style="4" customWidth="1"/>
    <col min="3844" max="3846" width="16.85546875" style="4" customWidth="1"/>
    <col min="3847" max="3848" width="18.85546875" style="4" customWidth="1"/>
    <col min="3849" max="3849" width="10.140625" style="4" customWidth="1"/>
    <col min="3850" max="4050" width="18.85546875" style="4" customWidth="1"/>
    <col min="4051" max="4051" width="7.5703125" style="4" customWidth="1"/>
    <col min="4052" max="4094" width="13.28515625" style="4"/>
    <col min="4095" max="4095" width="6.7109375" style="4" customWidth="1"/>
    <col min="4096" max="4096" width="11.140625" style="4" customWidth="1"/>
    <col min="4097" max="4097" width="13.28515625" style="4"/>
    <col min="4098" max="4098" width="6.140625" style="4" customWidth="1"/>
    <col min="4099" max="4099" width="58.7109375" style="4" customWidth="1"/>
    <col min="4100" max="4102" width="16.85546875" style="4" customWidth="1"/>
    <col min="4103" max="4104" width="18.85546875" style="4" customWidth="1"/>
    <col min="4105" max="4105" width="10.140625" style="4" customWidth="1"/>
    <col min="4106" max="4306" width="18.85546875" style="4" customWidth="1"/>
    <col min="4307" max="4307" width="7.5703125" style="4" customWidth="1"/>
    <col min="4308" max="4350" width="13.28515625" style="4"/>
    <col min="4351" max="4351" width="6.7109375" style="4" customWidth="1"/>
    <col min="4352" max="4352" width="11.140625" style="4" customWidth="1"/>
    <col min="4353" max="4353" width="13.28515625" style="4"/>
    <col min="4354" max="4354" width="6.140625" style="4" customWidth="1"/>
    <col min="4355" max="4355" width="58.7109375" style="4" customWidth="1"/>
    <col min="4356" max="4358" width="16.85546875" style="4" customWidth="1"/>
    <col min="4359" max="4360" width="18.85546875" style="4" customWidth="1"/>
    <col min="4361" max="4361" width="10.140625" style="4" customWidth="1"/>
    <col min="4362" max="4562" width="18.85546875" style="4" customWidth="1"/>
    <col min="4563" max="4563" width="7.5703125" style="4" customWidth="1"/>
    <col min="4564" max="4606" width="13.28515625" style="4"/>
    <col min="4607" max="4607" width="6.7109375" style="4" customWidth="1"/>
    <col min="4608" max="4608" width="11.140625" style="4" customWidth="1"/>
    <col min="4609" max="4609" width="13.28515625" style="4"/>
    <col min="4610" max="4610" width="6.140625" style="4" customWidth="1"/>
    <col min="4611" max="4611" width="58.7109375" style="4" customWidth="1"/>
    <col min="4612" max="4614" width="16.85546875" style="4" customWidth="1"/>
    <col min="4615" max="4616" width="18.85546875" style="4" customWidth="1"/>
    <col min="4617" max="4617" width="10.140625" style="4" customWidth="1"/>
    <col min="4618" max="4818" width="18.85546875" style="4" customWidth="1"/>
    <col min="4819" max="4819" width="7.5703125" style="4" customWidth="1"/>
    <col min="4820" max="4862" width="13.28515625" style="4"/>
    <col min="4863" max="4863" width="6.7109375" style="4" customWidth="1"/>
    <col min="4864" max="4864" width="11.140625" style="4" customWidth="1"/>
    <col min="4865" max="4865" width="13.28515625" style="4"/>
    <col min="4866" max="4866" width="6.140625" style="4" customWidth="1"/>
    <col min="4867" max="4867" width="58.7109375" style="4" customWidth="1"/>
    <col min="4868" max="4870" width="16.85546875" style="4" customWidth="1"/>
    <col min="4871" max="4872" width="18.85546875" style="4" customWidth="1"/>
    <col min="4873" max="4873" width="10.140625" style="4" customWidth="1"/>
    <col min="4874" max="5074" width="18.85546875" style="4" customWidth="1"/>
    <col min="5075" max="5075" width="7.5703125" style="4" customWidth="1"/>
    <col min="5076" max="5118" width="13.28515625" style="4"/>
    <col min="5119" max="5119" width="6.7109375" style="4" customWidth="1"/>
    <col min="5120" max="5120" width="11.140625" style="4" customWidth="1"/>
    <col min="5121" max="5121" width="13.28515625" style="4"/>
    <col min="5122" max="5122" width="6.140625" style="4" customWidth="1"/>
    <col min="5123" max="5123" width="58.7109375" style="4" customWidth="1"/>
    <col min="5124" max="5126" width="16.85546875" style="4" customWidth="1"/>
    <col min="5127" max="5128" width="18.85546875" style="4" customWidth="1"/>
    <col min="5129" max="5129" width="10.140625" style="4" customWidth="1"/>
    <col min="5130" max="5330" width="18.85546875" style="4" customWidth="1"/>
    <col min="5331" max="5331" width="7.5703125" style="4" customWidth="1"/>
    <col min="5332" max="5374" width="13.28515625" style="4"/>
    <col min="5375" max="5375" width="6.7109375" style="4" customWidth="1"/>
    <col min="5376" max="5376" width="11.140625" style="4" customWidth="1"/>
    <col min="5377" max="5377" width="13.28515625" style="4"/>
    <col min="5378" max="5378" width="6.140625" style="4" customWidth="1"/>
    <col min="5379" max="5379" width="58.7109375" style="4" customWidth="1"/>
    <col min="5380" max="5382" width="16.85546875" style="4" customWidth="1"/>
    <col min="5383" max="5384" width="18.85546875" style="4" customWidth="1"/>
    <col min="5385" max="5385" width="10.140625" style="4" customWidth="1"/>
    <col min="5386" max="5586" width="18.85546875" style="4" customWidth="1"/>
    <col min="5587" max="5587" width="7.5703125" style="4" customWidth="1"/>
    <col min="5588" max="5630" width="13.28515625" style="4"/>
    <col min="5631" max="5631" width="6.7109375" style="4" customWidth="1"/>
    <col min="5632" max="5632" width="11.140625" style="4" customWidth="1"/>
    <col min="5633" max="5633" width="13.28515625" style="4"/>
    <col min="5634" max="5634" width="6.140625" style="4" customWidth="1"/>
    <col min="5635" max="5635" width="58.7109375" style="4" customWidth="1"/>
    <col min="5636" max="5638" width="16.85546875" style="4" customWidth="1"/>
    <col min="5639" max="5640" width="18.85546875" style="4" customWidth="1"/>
    <col min="5641" max="5641" width="10.140625" style="4" customWidth="1"/>
    <col min="5642" max="5842" width="18.85546875" style="4" customWidth="1"/>
    <col min="5843" max="5843" width="7.5703125" style="4" customWidth="1"/>
    <col min="5844" max="5886" width="13.28515625" style="4"/>
    <col min="5887" max="5887" width="6.7109375" style="4" customWidth="1"/>
    <col min="5888" max="5888" width="11.140625" style="4" customWidth="1"/>
    <col min="5889" max="5889" width="13.28515625" style="4"/>
    <col min="5890" max="5890" width="6.140625" style="4" customWidth="1"/>
    <col min="5891" max="5891" width="58.7109375" style="4" customWidth="1"/>
    <col min="5892" max="5894" width="16.85546875" style="4" customWidth="1"/>
    <col min="5895" max="5896" width="18.85546875" style="4" customWidth="1"/>
    <col min="5897" max="5897" width="10.140625" style="4" customWidth="1"/>
    <col min="5898" max="6098" width="18.85546875" style="4" customWidth="1"/>
    <col min="6099" max="6099" width="7.5703125" style="4" customWidth="1"/>
    <col min="6100" max="6142" width="13.28515625" style="4"/>
    <col min="6143" max="6143" width="6.7109375" style="4" customWidth="1"/>
    <col min="6144" max="6144" width="11.140625" style="4" customWidth="1"/>
    <col min="6145" max="6145" width="13.28515625" style="4"/>
    <col min="6146" max="6146" width="6.140625" style="4" customWidth="1"/>
    <col min="6147" max="6147" width="58.7109375" style="4" customWidth="1"/>
    <col min="6148" max="6150" width="16.85546875" style="4" customWidth="1"/>
    <col min="6151" max="6152" width="18.85546875" style="4" customWidth="1"/>
    <col min="6153" max="6153" width="10.140625" style="4" customWidth="1"/>
    <col min="6154" max="6354" width="18.85546875" style="4" customWidth="1"/>
    <col min="6355" max="6355" width="7.5703125" style="4" customWidth="1"/>
    <col min="6356" max="6398" width="13.28515625" style="4"/>
    <col min="6399" max="6399" width="6.7109375" style="4" customWidth="1"/>
    <col min="6400" max="6400" width="11.140625" style="4" customWidth="1"/>
    <col min="6401" max="6401" width="13.28515625" style="4"/>
    <col min="6402" max="6402" width="6.140625" style="4" customWidth="1"/>
    <col min="6403" max="6403" width="58.7109375" style="4" customWidth="1"/>
    <col min="6404" max="6406" width="16.85546875" style="4" customWidth="1"/>
    <col min="6407" max="6408" width="18.85546875" style="4" customWidth="1"/>
    <col min="6409" max="6409" width="10.140625" style="4" customWidth="1"/>
    <col min="6410" max="6610" width="18.85546875" style="4" customWidth="1"/>
    <col min="6611" max="6611" width="7.5703125" style="4" customWidth="1"/>
    <col min="6612" max="6654" width="13.28515625" style="4"/>
    <col min="6655" max="6655" width="6.7109375" style="4" customWidth="1"/>
    <col min="6656" max="6656" width="11.140625" style="4" customWidth="1"/>
    <col min="6657" max="6657" width="13.28515625" style="4"/>
    <col min="6658" max="6658" width="6.140625" style="4" customWidth="1"/>
    <col min="6659" max="6659" width="58.7109375" style="4" customWidth="1"/>
    <col min="6660" max="6662" width="16.85546875" style="4" customWidth="1"/>
    <col min="6663" max="6664" width="18.85546875" style="4" customWidth="1"/>
    <col min="6665" max="6665" width="10.140625" style="4" customWidth="1"/>
    <col min="6666" max="6866" width="18.85546875" style="4" customWidth="1"/>
    <col min="6867" max="6867" width="7.5703125" style="4" customWidth="1"/>
    <col min="6868" max="6910" width="13.28515625" style="4"/>
    <col min="6911" max="6911" width="6.7109375" style="4" customWidth="1"/>
    <col min="6912" max="6912" width="11.140625" style="4" customWidth="1"/>
    <col min="6913" max="6913" width="13.28515625" style="4"/>
    <col min="6914" max="6914" width="6.140625" style="4" customWidth="1"/>
    <col min="6915" max="6915" width="58.7109375" style="4" customWidth="1"/>
    <col min="6916" max="6918" width="16.85546875" style="4" customWidth="1"/>
    <col min="6919" max="6920" width="18.85546875" style="4" customWidth="1"/>
    <col min="6921" max="6921" width="10.140625" style="4" customWidth="1"/>
    <col min="6922" max="7122" width="18.85546875" style="4" customWidth="1"/>
    <col min="7123" max="7123" width="7.5703125" style="4" customWidth="1"/>
    <col min="7124" max="7166" width="13.28515625" style="4"/>
    <col min="7167" max="7167" width="6.7109375" style="4" customWidth="1"/>
    <col min="7168" max="7168" width="11.140625" style="4" customWidth="1"/>
    <col min="7169" max="7169" width="13.28515625" style="4"/>
    <col min="7170" max="7170" width="6.140625" style="4" customWidth="1"/>
    <col min="7171" max="7171" width="58.7109375" style="4" customWidth="1"/>
    <col min="7172" max="7174" width="16.85546875" style="4" customWidth="1"/>
    <col min="7175" max="7176" width="18.85546875" style="4" customWidth="1"/>
    <col min="7177" max="7177" width="10.140625" style="4" customWidth="1"/>
    <col min="7178" max="7378" width="18.85546875" style="4" customWidth="1"/>
    <col min="7379" max="7379" width="7.5703125" style="4" customWidth="1"/>
    <col min="7380" max="7422" width="13.28515625" style="4"/>
    <col min="7423" max="7423" width="6.7109375" style="4" customWidth="1"/>
    <col min="7424" max="7424" width="11.140625" style="4" customWidth="1"/>
    <col min="7425" max="7425" width="13.28515625" style="4"/>
    <col min="7426" max="7426" width="6.140625" style="4" customWidth="1"/>
    <col min="7427" max="7427" width="58.7109375" style="4" customWidth="1"/>
    <col min="7428" max="7430" width="16.85546875" style="4" customWidth="1"/>
    <col min="7431" max="7432" width="18.85546875" style="4" customWidth="1"/>
    <col min="7433" max="7433" width="10.140625" style="4" customWidth="1"/>
    <col min="7434" max="7634" width="18.85546875" style="4" customWidth="1"/>
    <col min="7635" max="7635" width="7.5703125" style="4" customWidth="1"/>
    <col min="7636" max="7678" width="13.28515625" style="4"/>
    <col min="7679" max="7679" width="6.7109375" style="4" customWidth="1"/>
    <col min="7680" max="7680" width="11.140625" style="4" customWidth="1"/>
    <col min="7681" max="7681" width="13.28515625" style="4"/>
    <col min="7682" max="7682" width="6.140625" style="4" customWidth="1"/>
    <col min="7683" max="7683" width="58.7109375" style="4" customWidth="1"/>
    <col min="7684" max="7686" width="16.85546875" style="4" customWidth="1"/>
    <col min="7687" max="7688" width="18.85546875" style="4" customWidth="1"/>
    <col min="7689" max="7689" width="10.140625" style="4" customWidth="1"/>
    <col min="7690" max="7890" width="18.85546875" style="4" customWidth="1"/>
    <col min="7891" max="7891" width="7.5703125" style="4" customWidth="1"/>
    <col min="7892" max="7934" width="13.28515625" style="4"/>
    <col min="7935" max="7935" width="6.7109375" style="4" customWidth="1"/>
    <col min="7936" max="7936" width="11.140625" style="4" customWidth="1"/>
    <col min="7937" max="7937" width="13.28515625" style="4"/>
    <col min="7938" max="7938" width="6.140625" style="4" customWidth="1"/>
    <col min="7939" max="7939" width="58.7109375" style="4" customWidth="1"/>
    <col min="7940" max="7942" width="16.85546875" style="4" customWidth="1"/>
    <col min="7943" max="7944" width="18.85546875" style="4" customWidth="1"/>
    <col min="7945" max="7945" width="10.140625" style="4" customWidth="1"/>
    <col min="7946" max="8146" width="18.85546875" style="4" customWidth="1"/>
    <col min="8147" max="8147" width="7.5703125" style="4" customWidth="1"/>
    <col min="8148" max="8190" width="13.28515625" style="4"/>
    <col min="8191" max="8191" width="6.7109375" style="4" customWidth="1"/>
    <col min="8192" max="8192" width="11.140625" style="4" customWidth="1"/>
    <col min="8193" max="8193" width="13.28515625" style="4"/>
    <col min="8194" max="8194" width="6.140625" style="4" customWidth="1"/>
    <col min="8195" max="8195" width="58.7109375" style="4" customWidth="1"/>
    <col min="8196" max="8198" width="16.85546875" style="4" customWidth="1"/>
    <col min="8199" max="8200" width="18.85546875" style="4" customWidth="1"/>
    <col min="8201" max="8201" width="10.140625" style="4" customWidth="1"/>
    <col min="8202" max="8402" width="18.85546875" style="4" customWidth="1"/>
    <col min="8403" max="8403" width="7.5703125" style="4" customWidth="1"/>
    <col min="8404" max="8446" width="13.28515625" style="4"/>
    <col min="8447" max="8447" width="6.7109375" style="4" customWidth="1"/>
    <col min="8448" max="8448" width="11.140625" style="4" customWidth="1"/>
    <col min="8449" max="8449" width="13.28515625" style="4"/>
    <col min="8450" max="8450" width="6.140625" style="4" customWidth="1"/>
    <col min="8451" max="8451" width="58.7109375" style="4" customWidth="1"/>
    <col min="8452" max="8454" width="16.85546875" style="4" customWidth="1"/>
    <col min="8455" max="8456" width="18.85546875" style="4" customWidth="1"/>
    <col min="8457" max="8457" width="10.140625" style="4" customWidth="1"/>
    <col min="8458" max="8658" width="18.85546875" style="4" customWidth="1"/>
    <col min="8659" max="8659" width="7.5703125" style="4" customWidth="1"/>
    <col min="8660" max="8702" width="13.28515625" style="4"/>
    <col min="8703" max="8703" width="6.7109375" style="4" customWidth="1"/>
    <col min="8704" max="8704" width="11.140625" style="4" customWidth="1"/>
    <col min="8705" max="8705" width="13.28515625" style="4"/>
    <col min="8706" max="8706" width="6.140625" style="4" customWidth="1"/>
    <col min="8707" max="8707" width="58.7109375" style="4" customWidth="1"/>
    <col min="8708" max="8710" width="16.85546875" style="4" customWidth="1"/>
    <col min="8711" max="8712" width="18.85546875" style="4" customWidth="1"/>
    <col min="8713" max="8713" width="10.140625" style="4" customWidth="1"/>
    <col min="8714" max="8914" width="18.85546875" style="4" customWidth="1"/>
    <col min="8915" max="8915" width="7.5703125" style="4" customWidth="1"/>
    <col min="8916" max="8958" width="13.28515625" style="4"/>
    <col min="8959" max="8959" width="6.7109375" style="4" customWidth="1"/>
    <col min="8960" max="8960" width="11.140625" style="4" customWidth="1"/>
    <col min="8961" max="8961" width="13.28515625" style="4"/>
    <col min="8962" max="8962" width="6.140625" style="4" customWidth="1"/>
    <col min="8963" max="8963" width="58.7109375" style="4" customWidth="1"/>
    <col min="8964" max="8966" width="16.85546875" style="4" customWidth="1"/>
    <col min="8967" max="8968" width="18.85546875" style="4" customWidth="1"/>
    <col min="8969" max="8969" width="10.140625" style="4" customWidth="1"/>
    <col min="8970" max="9170" width="18.85546875" style="4" customWidth="1"/>
    <col min="9171" max="9171" width="7.5703125" style="4" customWidth="1"/>
    <col min="9172" max="9214" width="13.28515625" style="4"/>
    <col min="9215" max="9215" width="6.7109375" style="4" customWidth="1"/>
    <col min="9216" max="9216" width="11.140625" style="4" customWidth="1"/>
    <col min="9217" max="9217" width="13.28515625" style="4"/>
    <col min="9218" max="9218" width="6.140625" style="4" customWidth="1"/>
    <col min="9219" max="9219" width="58.7109375" style="4" customWidth="1"/>
    <col min="9220" max="9222" width="16.85546875" style="4" customWidth="1"/>
    <col min="9223" max="9224" width="18.85546875" style="4" customWidth="1"/>
    <col min="9225" max="9225" width="10.140625" style="4" customWidth="1"/>
    <col min="9226" max="9426" width="18.85546875" style="4" customWidth="1"/>
    <col min="9427" max="9427" width="7.5703125" style="4" customWidth="1"/>
    <col min="9428" max="9470" width="13.28515625" style="4"/>
    <col min="9471" max="9471" width="6.7109375" style="4" customWidth="1"/>
    <col min="9472" max="9472" width="11.140625" style="4" customWidth="1"/>
    <col min="9473" max="9473" width="13.28515625" style="4"/>
    <col min="9474" max="9474" width="6.140625" style="4" customWidth="1"/>
    <col min="9475" max="9475" width="58.7109375" style="4" customWidth="1"/>
    <col min="9476" max="9478" width="16.85546875" style="4" customWidth="1"/>
    <col min="9479" max="9480" width="18.85546875" style="4" customWidth="1"/>
    <col min="9481" max="9481" width="10.140625" style="4" customWidth="1"/>
    <col min="9482" max="9682" width="18.85546875" style="4" customWidth="1"/>
    <col min="9683" max="9683" width="7.5703125" style="4" customWidth="1"/>
    <col min="9684" max="9726" width="13.28515625" style="4"/>
    <col min="9727" max="9727" width="6.7109375" style="4" customWidth="1"/>
    <col min="9728" max="9728" width="11.140625" style="4" customWidth="1"/>
    <col min="9729" max="9729" width="13.28515625" style="4"/>
    <col min="9730" max="9730" width="6.140625" style="4" customWidth="1"/>
    <col min="9731" max="9731" width="58.7109375" style="4" customWidth="1"/>
    <col min="9732" max="9734" width="16.85546875" style="4" customWidth="1"/>
    <col min="9735" max="9736" width="18.85546875" style="4" customWidth="1"/>
    <col min="9737" max="9737" width="10.140625" style="4" customWidth="1"/>
    <col min="9738" max="9938" width="18.85546875" style="4" customWidth="1"/>
    <col min="9939" max="9939" width="7.5703125" style="4" customWidth="1"/>
    <col min="9940" max="9982" width="13.28515625" style="4"/>
    <col min="9983" max="9983" width="6.7109375" style="4" customWidth="1"/>
    <col min="9984" max="9984" width="11.140625" style="4" customWidth="1"/>
    <col min="9985" max="9985" width="13.28515625" style="4"/>
    <col min="9986" max="9986" width="6.140625" style="4" customWidth="1"/>
    <col min="9987" max="9987" width="58.7109375" style="4" customWidth="1"/>
    <col min="9988" max="9990" width="16.85546875" style="4" customWidth="1"/>
    <col min="9991" max="9992" width="18.85546875" style="4" customWidth="1"/>
    <col min="9993" max="9993" width="10.140625" style="4" customWidth="1"/>
    <col min="9994" max="10194" width="18.85546875" style="4" customWidth="1"/>
    <col min="10195" max="10195" width="7.5703125" style="4" customWidth="1"/>
    <col min="10196" max="10238" width="13.28515625" style="4"/>
    <col min="10239" max="10239" width="6.7109375" style="4" customWidth="1"/>
    <col min="10240" max="10240" width="11.140625" style="4" customWidth="1"/>
    <col min="10241" max="10241" width="13.28515625" style="4"/>
    <col min="10242" max="10242" width="6.140625" style="4" customWidth="1"/>
    <col min="10243" max="10243" width="58.7109375" style="4" customWidth="1"/>
    <col min="10244" max="10246" width="16.85546875" style="4" customWidth="1"/>
    <col min="10247" max="10248" width="18.85546875" style="4" customWidth="1"/>
    <col min="10249" max="10249" width="10.140625" style="4" customWidth="1"/>
    <col min="10250" max="10450" width="18.85546875" style="4" customWidth="1"/>
    <col min="10451" max="10451" width="7.5703125" style="4" customWidth="1"/>
    <col min="10452" max="10494" width="13.28515625" style="4"/>
    <col min="10495" max="10495" width="6.7109375" style="4" customWidth="1"/>
    <col min="10496" max="10496" width="11.140625" style="4" customWidth="1"/>
    <col min="10497" max="10497" width="13.28515625" style="4"/>
    <col min="10498" max="10498" width="6.140625" style="4" customWidth="1"/>
    <col min="10499" max="10499" width="58.7109375" style="4" customWidth="1"/>
    <col min="10500" max="10502" width="16.85546875" style="4" customWidth="1"/>
    <col min="10503" max="10504" width="18.85546875" style="4" customWidth="1"/>
    <col min="10505" max="10505" width="10.140625" style="4" customWidth="1"/>
    <col min="10506" max="10706" width="18.85546875" style="4" customWidth="1"/>
    <col min="10707" max="10707" width="7.5703125" style="4" customWidth="1"/>
    <col min="10708" max="10750" width="13.28515625" style="4"/>
    <col min="10751" max="10751" width="6.7109375" style="4" customWidth="1"/>
    <col min="10752" max="10752" width="11.140625" style="4" customWidth="1"/>
    <col min="10753" max="10753" width="13.28515625" style="4"/>
    <col min="10754" max="10754" width="6.140625" style="4" customWidth="1"/>
    <col min="10755" max="10755" width="58.7109375" style="4" customWidth="1"/>
    <col min="10756" max="10758" width="16.85546875" style="4" customWidth="1"/>
    <col min="10759" max="10760" width="18.85546875" style="4" customWidth="1"/>
    <col min="10761" max="10761" width="10.140625" style="4" customWidth="1"/>
    <col min="10762" max="10962" width="18.85546875" style="4" customWidth="1"/>
    <col min="10963" max="10963" width="7.5703125" style="4" customWidth="1"/>
    <col min="10964" max="11006" width="13.28515625" style="4"/>
    <col min="11007" max="11007" width="6.7109375" style="4" customWidth="1"/>
    <col min="11008" max="11008" width="11.140625" style="4" customWidth="1"/>
    <col min="11009" max="11009" width="13.28515625" style="4"/>
    <col min="11010" max="11010" width="6.140625" style="4" customWidth="1"/>
    <col min="11011" max="11011" width="58.7109375" style="4" customWidth="1"/>
    <col min="11012" max="11014" width="16.85546875" style="4" customWidth="1"/>
    <col min="11015" max="11016" width="18.85546875" style="4" customWidth="1"/>
    <col min="11017" max="11017" width="10.140625" style="4" customWidth="1"/>
    <col min="11018" max="11218" width="18.85546875" style="4" customWidth="1"/>
    <col min="11219" max="11219" width="7.5703125" style="4" customWidth="1"/>
    <col min="11220" max="11262" width="13.28515625" style="4"/>
    <col min="11263" max="11263" width="6.7109375" style="4" customWidth="1"/>
    <col min="11264" max="11264" width="11.140625" style="4" customWidth="1"/>
    <col min="11265" max="11265" width="13.28515625" style="4"/>
    <col min="11266" max="11266" width="6.140625" style="4" customWidth="1"/>
    <col min="11267" max="11267" width="58.7109375" style="4" customWidth="1"/>
    <col min="11268" max="11270" width="16.85546875" style="4" customWidth="1"/>
    <col min="11271" max="11272" width="18.85546875" style="4" customWidth="1"/>
    <col min="11273" max="11273" width="10.140625" style="4" customWidth="1"/>
    <col min="11274" max="11474" width="18.85546875" style="4" customWidth="1"/>
    <col min="11475" max="11475" width="7.5703125" style="4" customWidth="1"/>
    <col min="11476" max="11518" width="13.28515625" style="4"/>
    <col min="11519" max="11519" width="6.7109375" style="4" customWidth="1"/>
    <col min="11520" max="11520" width="11.140625" style="4" customWidth="1"/>
    <col min="11521" max="11521" width="13.28515625" style="4"/>
    <col min="11522" max="11522" width="6.140625" style="4" customWidth="1"/>
    <col min="11523" max="11523" width="58.7109375" style="4" customWidth="1"/>
    <col min="11524" max="11526" width="16.85546875" style="4" customWidth="1"/>
    <col min="11527" max="11528" width="18.85546875" style="4" customWidth="1"/>
    <col min="11529" max="11529" width="10.140625" style="4" customWidth="1"/>
    <col min="11530" max="11730" width="18.85546875" style="4" customWidth="1"/>
    <col min="11731" max="11731" width="7.5703125" style="4" customWidth="1"/>
    <col min="11732" max="11774" width="13.28515625" style="4"/>
    <col min="11775" max="11775" width="6.7109375" style="4" customWidth="1"/>
    <col min="11776" max="11776" width="11.140625" style="4" customWidth="1"/>
    <col min="11777" max="11777" width="13.28515625" style="4"/>
    <col min="11778" max="11778" width="6.140625" style="4" customWidth="1"/>
    <col min="11779" max="11779" width="58.7109375" style="4" customWidth="1"/>
    <col min="11780" max="11782" width="16.85546875" style="4" customWidth="1"/>
    <col min="11783" max="11784" width="18.85546875" style="4" customWidth="1"/>
    <col min="11785" max="11785" width="10.140625" style="4" customWidth="1"/>
    <col min="11786" max="11986" width="18.85546875" style="4" customWidth="1"/>
    <col min="11987" max="11987" width="7.5703125" style="4" customWidth="1"/>
    <col min="11988" max="12030" width="13.28515625" style="4"/>
    <col min="12031" max="12031" width="6.7109375" style="4" customWidth="1"/>
    <col min="12032" max="12032" width="11.140625" style="4" customWidth="1"/>
    <col min="12033" max="12033" width="13.28515625" style="4"/>
    <col min="12034" max="12034" width="6.140625" style="4" customWidth="1"/>
    <col min="12035" max="12035" width="58.7109375" style="4" customWidth="1"/>
    <col min="12036" max="12038" width="16.85546875" style="4" customWidth="1"/>
    <col min="12039" max="12040" width="18.85546875" style="4" customWidth="1"/>
    <col min="12041" max="12041" width="10.140625" style="4" customWidth="1"/>
    <col min="12042" max="12242" width="18.85546875" style="4" customWidth="1"/>
    <col min="12243" max="12243" width="7.5703125" style="4" customWidth="1"/>
    <col min="12244" max="12286" width="13.28515625" style="4"/>
    <col min="12287" max="12287" width="6.7109375" style="4" customWidth="1"/>
    <col min="12288" max="12288" width="11.140625" style="4" customWidth="1"/>
    <col min="12289" max="12289" width="13.28515625" style="4"/>
    <col min="12290" max="12290" width="6.140625" style="4" customWidth="1"/>
    <col min="12291" max="12291" width="58.7109375" style="4" customWidth="1"/>
    <col min="12292" max="12294" width="16.85546875" style="4" customWidth="1"/>
    <col min="12295" max="12296" width="18.85546875" style="4" customWidth="1"/>
    <col min="12297" max="12297" width="10.140625" style="4" customWidth="1"/>
    <col min="12298" max="12498" width="18.85546875" style="4" customWidth="1"/>
    <col min="12499" max="12499" width="7.5703125" style="4" customWidth="1"/>
    <col min="12500" max="12542" width="13.28515625" style="4"/>
    <col min="12543" max="12543" width="6.7109375" style="4" customWidth="1"/>
    <col min="12544" max="12544" width="11.140625" style="4" customWidth="1"/>
    <col min="12545" max="12545" width="13.28515625" style="4"/>
    <col min="12546" max="12546" width="6.140625" style="4" customWidth="1"/>
    <col min="12547" max="12547" width="58.7109375" style="4" customWidth="1"/>
    <col min="12548" max="12550" width="16.85546875" style="4" customWidth="1"/>
    <col min="12551" max="12552" width="18.85546875" style="4" customWidth="1"/>
    <col min="12553" max="12553" width="10.140625" style="4" customWidth="1"/>
    <col min="12554" max="12754" width="18.85546875" style="4" customWidth="1"/>
    <col min="12755" max="12755" width="7.5703125" style="4" customWidth="1"/>
    <col min="12756" max="12798" width="13.28515625" style="4"/>
    <col min="12799" max="12799" width="6.7109375" style="4" customWidth="1"/>
    <col min="12800" max="12800" width="11.140625" style="4" customWidth="1"/>
    <col min="12801" max="12801" width="13.28515625" style="4"/>
    <col min="12802" max="12802" width="6.140625" style="4" customWidth="1"/>
    <col min="12803" max="12803" width="58.7109375" style="4" customWidth="1"/>
    <col min="12804" max="12806" width="16.85546875" style="4" customWidth="1"/>
    <col min="12807" max="12808" width="18.85546875" style="4" customWidth="1"/>
    <col min="12809" max="12809" width="10.140625" style="4" customWidth="1"/>
    <col min="12810" max="13010" width="18.85546875" style="4" customWidth="1"/>
    <col min="13011" max="13011" width="7.5703125" style="4" customWidth="1"/>
    <col min="13012" max="13054" width="13.28515625" style="4"/>
    <col min="13055" max="13055" width="6.7109375" style="4" customWidth="1"/>
    <col min="13056" max="13056" width="11.140625" style="4" customWidth="1"/>
    <col min="13057" max="13057" width="13.28515625" style="4"/>
    <col min="13058" max="13058" width="6.140625" style="4" customWidth="1"/>
    <col min="13059" max="13059" width="58.7109375" style="4" customWidth="1"/>
    <col min="13060" max="13062" width="16.85546875" style="4" customWidth="1"/>
    <col min="13063" max="13064" width="18.85546875" style="4" customWidth="1"/>
    <col min="13065" max="13065" width="10.140625" style="4" customWidth="1"/>
    <col min="13066" max="13266" width="18.85546875" style="4" customWidth="1"/>
    <col min="13267" max="13267" width="7.5703125" style="4" customWidth="1"/>
    <col min="13268" max="13310" width="13.28515625" style="4"/>
    <col min="13311" max="13311" width="6.7109375" style="4" customWidth="1"/>
    <col min="13312" max="13312" width="11.140625" style="4" customWidth="1"/>
    <col min="13313" max="13313" width="13.28515625" style="4"/>
    <col min="13314" max="13314" width="6.140625" style="4" customWidth="1"/>
    <col min="13315" max="13315" width="58.7109375" style="4" customWidth="1"/>
    <col min="13316" max="13318" width="16.85546875" style="4" customWidth="1"/>
    <col min="13319" max="13320" width="18.85546875" style="4" customWidth="1"/>
    <col min="13321" max="13321" width="10.140625" style="4" customWidth="1"/>
    <col min="13322" max="13522" width="18.85546875" style="4" customWidth="1"/>
    <col min="13523" max="13523" width="7.5703125" style="4" customWidth="1"/>
    <col min="13524" max="13566" width="13.28515625" style="4"/>
    <col min="13567" max="13567" width="6.7109375" style="4" customWidth="1"/>
    <col min="13568" max="13568" width="11.140625" style="4" customWidth="1"/>
    <col min="13569" max="13569" width="13.28515625" style="4"/>
    <col min="13570" max="13570" width="6.140625" style="4" customWidth="1"/>
    <col min="13571" max="13571" width="58.7109375" style="4" customWidth="1"/>
    <col min="13572" max="13574" width="16.85546875" style="4" customWidth="1"/>
    <col min="13575" max="13576" width="18.85546875" style="4" customWidth="1"/>
    <col min="13577" max="13577" width="10.140625" style="4" customWidth="1"/>
    <col min="13578" max="13778" width="18.85546875" style="4" customWidth="1"/>
    <col min="13779" max="13779" width="7.5703125" style="4" customWidth="1"/>
    <col min="13780" max="13822" width="13.28515625" style="4"/>
    <col min="13823" max="13823" width="6.7109375" style="4" customWidth="1"/>
    <col min="13824" max="13824" width="11.140625" style="4" customWidth="1"/>
    <col min="13825" max="13825" width="13.28515625" style="4"/>
    <col min="13826" max="13826" width="6.140625" style="4" customWidth="1"/>
    <col min="13827" max="13827" width="58.7109375" style="4" customWidth="1"/>
    <col min="13828" max="13830" width="16.85546875" style="4" customWidth="1"/>
    <col min="13831" max="13832" width="18.85546875" style="4" customWidth="1"/>
    <col min="13833" max="13833" width="10.140625" style="4" customWidth="1"/>
    <col min="13834" max="14034" width="18.85546875" style="4" customWidth="1"/>
    <col min="14035" max="14035" width="7.5703125" style="4" customWidth="1"/>
    <col min="14036" max="14078" width="13.28515625" style="4"/>
    <col min="14079" max="14079" width="6.7109375" style="4" customWidth="1"/>
    <col min="14080" max="14080" width="11.140625" style="4" customWidth="1"/>
    <col min="14081" max="14081" width="13.28515625" style="4"/>
    <col min="14082" max="14082" width="6.140625" style="4" customWidth="1"/>
    <col min="14083" max="14083" width="58.7109375" style="4" customWidth="1"/>
    <col min="14084" max="14086" width="16.85546875" style="4" customWidth="1"/>
    <col min="14087" max="14088" width="18.85546875" style="4" customWidth="1"/>
    <col min="14089" max="14089" width="10.140625" style="4" customWidth="1"/>
    <col min="14090" max="14290" width="18.85546875" style="4" customWidth="1"/>
    <col min="14291" max="14291" width="7.5703125" style="4" customWidth="1"/>
    <col min="14292" max="14334" width="13.28515625" style="4"/>
    <col min="14335" max="14335" width="6.7109375" style="4" customWidth="1"/>
    <col min="14336" max="14336" width="11.140625" style="4" customWidth="1"/>
    <col min="14337" max="14337" width="13.28515625" style="4"/>
    <col min="14338" max="14338" width="6.140625" style="4" customWidth="1"/>
    <col min="14339" max="14339" width="58.7109375" style="4" customWidth="1"/>
    <col min="14340" max="14342" width="16.85546875" style="4" customWidth="1"/>
    <col min="14343" max="14344" width="18.85546875" style="4" customWidth="1"/>
    <col min="14345" max="14345" width="10.140625" style="4" customWidth="1"/>
    <col min="14346" max="14546" width="18.85546875" style="4" customWidth="1"/>
    <col min="14547" max="14547" width="7.5703125" style="4" customWidth="1"/>
    <col min="14548" max="14590" width="13.28515625" style="4"/>
    <col min="14591" max="14591" width="6.7109375" style="4" customWidth="1"/>
    <col min="14592" max="14592" width="11.140625" style="4" customWidth="1"/>
    <col min="14593" max="14593" width="13.28515625" style="4"/>
    <col min="14594" max="14594" width="6.140625" style="4" customWidth="1"/>
    <col min="14595" max="14595" width="58.7109375" style="4" customWidth="1"/>
    <col min="14596" max="14598" width="16.85546875" style="4" customWidth="1"/>
    <col min="14599" max="14600" width="18.85546875" style="4" customWidth="1"/>
    <col min="14601" max="14601" width="10.140625" style="4" customWidth="1"/>
    <col min="14602" max="14802" width="18.85546875" style="4" customWidth="1"/>
    <col min="14803" max="14803" width="7.5703125" style="4" customWidth="1"/>
    <col min="14804" max="14846" width="13.28515625" style="4"/>
    <col min="14847" max="14847" width="6.7109375" style="4" customWidth="1"/>
    <col min="14848" max="14848" width="11.140625" style="4" customWidth="1"/>
    <col min="14849" max="14849" width="13.28515625" style="4"/>
    <col min="14850" max="14850" width="6.140625" style="4" customWidth="1"/>
    <col min="14851" max="14851" width="58.7109375" style="4" customWidth="1"/>
    <col min="14852" max="14854" width="16.85546875" style="4" customWidth="1"/>
    <col min="14855" max="14856" width="18.85546875" style="4" customWidth="1"/>
    <col min="14857" max="14857" width="10.140625" style="4" customWidth="1"/>
    <col min="14858" max="15058" width="18.85546875" style="4" customWidth="1"/>
    <col min="15059" max="15059" width="7.5703125" style="4" customWidth="1"/>
    <col min="15060" max="15102" width="13.28515625" style="4"/>
    <col min="15103" max="15103" width="6.7109375" style="4" customWidth="1"/>
    <col min="15104" max="15104" width="11.140625" style="4" customWidth="1"/>
    <col min="15105" max="15105" width="13.28515625" style="4"/>
    <col min="15106" max="15106" width="6.140625" style="4" customWidth="1"/>
    <col min="15107" max="15107" width="58.7109375" style="4" customWidth="1"/>
    <col min="15108" max="15110" width="16.85546875" style="4" customWidth="1"/>
    <col min="15111" max="15112" width="18.85546875" style="4" customWidth="1"/>
    <col min="15113" max="15113" width="10.140625" style="4" customWidth="1"/>
    <col min="15114" max="15314" width="18.85546875" style="4" customWidth="1"/>
    <col min="15315" max="15315" width="7.5703125" style="4" customWidth="1"/>
    <col min="15316" max="15358" width="13.28515625" style="4"/>
    <col min="15359" max="15359" width="6.7109375" style="4" customWidth="1"/>
    <col min="15360" max="15360" width="11.140625" style="4" customWidth="1"/>
    <col min="15361" max="15361" width="13.28515625" style="4"/>
    <col min="15362" max="15362" width="6.140625" style="4" customWidth="1"/>
    <col min="15363" max="15363" width="58.7109375" style="4" customWidth="1"/>
    <col min="15364" max="15366" width="16.85546875" style="4" customWidth="1"/>
    <col min="15367" max="15368" width="18.85546875" style="4" customWidth="1"/>
    <col min="15369" max="15369" width="10.140625" style="4" customWidth="1"/>
    <col min="15370" max="15570" width="18.85546875" style="4" customWidth="1"/>
    <col min="15571" max="15571" width="7.5703125" style="4" customWidth="1"/>
    <col min="15572" max="15614" width="13.28515625" style="4"/>
    <col min="15615" max="15615" width="6.7109375" style="4" customWidth="1"/>
    <col min="15616" max="15616" width="11.140625" style="4" customWidth="1"/>
    <col min="15617" max="15617" width="13.28515625" style="4"/>
    <col min="15618" max="15618" width="6.140625" style="4" customWidth="1"/>
    <col min="15619" max="15619" width="58.7109375" style="4" customWidth="1"/>
    <col min="15620" max="15622" width="16.85546875" style="4" customWidth="1"/>
    <col min="15623" max="15624" width="18.85546875" style="4" customWidth="1"/>
    <col min="15625" max="15625" width="10.140625" style="4" customWidth="1"/>
    <col min="15626" max="15826" width="18.85546875" style="4" customWidth="1"/>
    <col min="15827" max="15827" width="7.5703125" style="4" customWidth="1"/>
    <col min="15828" max="15870" width="13.28515625" style="4"/>
    <col min="15871" max="15871" width="6.7109375" style="4" customWidth="1"/>
    <col min="15872" max="15872" width="11.140625" style="4" customWidth="1"/>
    <col min="15873" max="15873" width="13.28515625" style="4"/>
    <col min="15874" max="15874" width="6.140625" style="4" customWidth="1"/>
    <col min="15875" max="15875" width="58.7109375" style="4" customWidth="1"/>
    <col min="15876" max="15878" width="16.85546875" style="4" customWidth="1"/>
    <col min="15879" max="15880" width="18.85546875" style="4" customWidth="1"/>
    <col min="15881" max="15881" width="10.140625" style="4" customWidth="1"/>
    <col min="15882" max="16082" width="18.85546875" style="4" customWidth="1"/>
    <col min="16083" max="16083" width="7.5703125" style="4" customWidth="1"/>
    <col min="16084" max="16126" width="13.28515625" style="4"/>
    <col min="16127" max="16127" width="6.7109375" style="4" customWidth="1"/>
    <col min="16128" max="16128" width="11.140625" style="4" customWidth="1"/>
    <col min="16129" max="16129" width="13.28515625" style="4"/>
    <col min="16130" max="16130" width="6.140625" style="4" customWidth="1"/>
    <col min="16131" max="16131" width="58.7109375" style="4" customWidth="1"/>
    <col min="16132" max="16134" width="16.85546875" style="4" customWidth="1"/>
    <col min="16135" max="16136" width="18.85546875" style="4" customWidth="1"/>
    <col min="16137" max="16137" width="10.140625" style="4" customWidth="1"/>
    <col min="16138" max="16338" width="18.85546875" style="4" customWidth="1"/>
    <col min="16339" max="16339" width="7.5703125" style="4" customWidth="1"/>
    <col min="16340" max="16384" width="13.28515625" style="4"/>
  </cols>
  <sheetData>
    <row r="1" spans="1:47" ht="43.5" customHeight="1" x14ac:dyDescent="0.25">
      <c r="A1" s="1" t="s">
        <v>0</v>
      </c>
      <c r="B1" s="1"/>
      <c r="C1" s="1"/>
      <c r="D1" s="1"/>
      <c r="E1" s="1"/>
      <c r="F1" s="1"/>
      <c r="G1" s="2"/>
      <c r="H1" s="2"/>
    </row>
    <row r="2" spans="1:47" ht="15" customHeight="1" thickBot="1" x14ac:dyDescent="0.25">
      <c r="A2" s="5"/>
      <c r="B2" s="5"/>
      <c r="C2" s="5"/>
      <c r="D2" s="5"/>
      <c r="E2" s="6"/>
      <c r="F2" s="6"/>
    </row>
    <row r="3" spans="1:47" ht="32.25" customHeight="1" x14ac:dyDescent="0.25">
      <c r="A3" s="7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1"/>
      <c r="H3" s="12"/>
    </row>
    <row r="4" spans="1:47" ht="31.5" customHeight="1" x14ac:dyDescent="0.2">
      <c r="A4" s="13"/>
      <c r="B4" s="14"/>
      <c r="C4" s="15"/>
      <c r="D4" s="16"/>
      <c r="E4" s="16"/>
      <c r="F4" s="17" t="s">
        <v>7</v>
      </c>
      <c r="G4" s="17" t="s">
        <v>8</v>
      </c>
      <c r="H4" s="18" t="s">
        <v>9</v>
      </c>
    </row>
    <row r="5" spans="1:47" s="23" customFormat="1" ht="15" customHeight="1" x14ac:dyDescent="0.25">
      <c r="A5" s="19" t="s">
        <v>10</v>
      </c>
      <c r="B5" s="20" t="s">
        <v>11</v>
      </c>
      <c r="C5" s="20" t="s">
        <v>12</v>
      </c>
      <c r="D5" s="20" t="s">
        <v>12</v>
      </c>
      <c r="E5" s="20" t="s">
        <v>13</v>
      </c>
      <c r="F5" s="20" t="s">
        <v>14</v>
      </c>
      <c r="G5" s="20" t="s">
        <v>15</v>
      </c>
      <c r="H5" s="21" t="s">
        <v>16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</row>
    <row r="6" spans="1:47" s="23" customFormat="1" ht="20.100000000000001" customHeight="1" x14ac:dyDescent="0.25">
      <c r="A6" s="24">
        <v>730</v>
      </c>
      <c r="B6" s="25" t="s">
        <v>17</v>
      </c>
      <c r="C6" s="25"/>
      <c r="D6" s="25"/>
      <c r="E6" s="26">
        <f>E7</f>
        <v>1000</v>
      </c>
      <c r="F6" s="26">
        <f t="shared" ref="F6:H7" si="0">F7</f>
        <v>0</v>
      </c>
      <c r="G6" s="26">
        <f t="shared" si="0"/>
        <v>0</v>
      </c>
      <c r="H6" s="26">
        <f t="shared" si="0"/>
        <v>0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s="23" customFormat="1" ht="20.100000000000001" customHeight="1" x14ac:dyDescent="0.25">
      <c r="A7" s="27"/>
      <c r="B7" s="28">
        <v>73095</v>
      </c>
      <c r="C7" s="29" t="s">
        <v>18</v>
      </c>
      <c r="D7" s="30"/>
      <c r="E7" s="31">
        <f>E8</f>
        <v>1000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</row>
    <row r="8" spans="1:47" s="23" customFormat="1" ht="19.5" customHeight="1" x14ac:dyDescent="0.25">
      <c r="A8" s="27"/>
      <c r="B8" s="32"/>
      <c r="C8" s="33" t="s">
        <v>19</v>
      </c>
      <c r="D8" s="34" t="s">
        <v>20</v>
      </c>
      <c r="E8" s="35">
        <v>1000</v>
      </c>
      <c r="F8" s="35">
        <f>'[1]73095-AWF'!$B$11</f>
        <v>0</v>
      </c>
      <c r="G8" s="35">
        <v>0</v>
      </c>
      <c r="H8" s="36">
        <v>0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</row>
    <row r="9" spans="1:47" s="23" customFormat="1" ht="35.25" customHeight="1" x14ac:dyDescent="0.25">
      <c r="A9" s="27"/>
      <c r="B9" s="32"/>
      <c r="C9" s="32"/>
      <c r="D9" s="37" t="s">
        <v>21</v>
      </c>
      <c r="E9" s="35"/>
      <c r="F9" s="35"/>
      <c r="G9" s="35"/>
      <c r="H9" s="36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</row>
    <row r="10" spans="1:47" s="23" customFormat="1" ht="20.100000000000001" customHeight="1" x14ac:dyDescent="0.25">
      <c r="A10" s="24">
        <v>921</v>
      </c>
      <c r="B10" s="25" t="s">
        <v>22</v>
      </c>
      <c r="C10" s="25"/>
      <c r="D10" s="25"/>
      <c r="E10" s="26">
        <f>E11+E16+E25+E31+E39</f>
        <v>38998835</v>
      </c>
      <c r="F10" s="26">
        <f>F11+F16+F25+F31+F39</f>
        <v>34951453.490000002</v>
      </c>
      <c r="G10" s="26">
        <f>G11+G16+G25+G31+G39</f>
        <v>0</v>
      </c>
      <c r="H10" s="26">
        <f>H11+H16+H25+H31+H39</f>
        <v>0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1:47" s="43" customFormat="1" ht="20.100000000000001" customHeight="1" x14ac:dyDescent="0.25">
      <c r="A11" s="38"/>
      <c r="B11" s="39">
        <v>92106</v>
      </c>
      <c r="C11" s="40" t="s">
        <v>23</v>
      </c>
      <c r="D11" s="40"/>
      <c r="E11" s="31">
        <f>E12+E14</f>
        <v>270000</v>
      </c>
      <c r="F11" s="31">
        <f>F12+F14</f>
        <v>270000</v>
      </c>
      <c r="G11" s="31">
        <v>0</v>
      </c>
      <c r="H11" s="41">
        <v>0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</row>
    <row r="12" spans="1:47" s="43" customFormat="1" ht="20.100000000000001" customHeight="1" x14ac:dyDescent="0.25">
      <c r="A12" s="44"/>
      <c r="B12" s="45"/>
      <c r="C12" s="46"/>
      <c r="D12" s="47" t="s">
        <v>24</v>
      </c>
      <c r="E12" s="35">
        <v>120000</v>
      </c>
      <c r="F12" s="35">
        <f>'[1]92106-6220'!$L$12</f>
        <v>120000</v>
      </c>
      <c r="G12" s="35">
        <v>0</v>
      </c>
      <c r="H12" s="36">
        <v>0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</row>
    <row r="13" spans="1:47" s="43" customFormat="1" ht="30.75" customHeight="1" x14ac:dyDescent="0.25">
      <c r="A13" s="44"/>
      <c r="B13" s="45"/>
      <c r="C13" s="48"/>
      <c r="D13" s="49" t="s">
        <v>25</v>
      </c>
      <c r="E13" s="35"/>
      <c r="F13" s="35"/>
      <c r="G13" s="35"/>
      <c r="H13" s="36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</row>
    <row r="14" spans="1:47" s="43" customFormat="1" ht="30.75" customHeight="1" x14ac:dyDescent="0.25">
      <c r="A14" s="44"/>
      <c r="B14" s="45"/>
      <c r="C14" s="50"/>
      <c r="D14" s="51" t="s">
        <v>26</v>
      </c>
      <c r="E14" s="52">
        <v>150000</v>
      </c>
      <c r="F14" s="52">
        <v>150000</v>
      </c>
      <c r="G14" s="52">
        <v>0</v>
      </c>
      <c r="H14" s="53">
        <v>0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</row>
    <row r="15" spans="1:47" s="43" customFormat="1" ht="30.75" customHeight="1" x14ac:dyDescent="0.25">
      <c r="A15" s="44"/>
      <c r="B15" s="54"/>
      <c r="C15" s="50"/>
      <c r="D15" s="49" t="s">
        <v>27</v>
      </c>
      <c r="E15" s="55"/>
      <c r="F15" s="55"/>
      <c r="G15" s="55"/>
      <c r="H15" s="56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</row>
    <row r="16" spans="1:47" s="43" customFormat="1" ht="20.100000000000001" customHeight="1" x14ac:dyDescent="0.25">
      <c r="A16" s="44"/>
      <c r="B16" s="39">
        <v>92114</v>
      </c>
      <c r="C16" s="40" t="s">
        <v>28</v>
      </c>
      <c r="D16" s="40"/>
      <c r="E16" s="31">
        <f>SUM(E17:E24)</f>
        <v>4774959</v>
      </c>
      <c r="F16" s="31">
        <f>SUM(F17:F24)</f>
        <v>4615377.45</v>
      </c>
      <c r="G16" s="31">
        <f>SUM(G17:G24)</f>
        <v>0</v>
      </c>
      <c r="H16" s="31">
        <f>SUM(H17:H24)</f>
        <v>0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1:47" s="43" customFormat="1" ht="46.5" customHeight="1" x14ac:dyDescent="0.25">
      <c r="A17" s="44"/>
      <c r="B17" s="57"/>
      <c r="C17" s="58">
        <v>2800</v>
      </c>
      <c r="D17" s="49" t="s">
        <v>29</v>
      </c>
      <c r="E17" s="59">
        <v>60000</v>
      </c>
      <c r="F17" s="59">
        <v>44280</v>
      </c>
      <c r="G17" s="59">
        <v>0</v>
      </c>
      <c r="H17" s="60">
        <v>0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1:47" s="43" customFormat="1" ht="46.5" customHeight="1" x14ac:dyDescent="0.25">
      <c r="A18" s="44"/>
      <c r="B18" s="57"/>
      <c r="C18" s="61"/>
      <c r="D18" s="49" t="s">
        <v>30</v>
      </c>
      <c r="E18" s="62">
        <v>170000</v>
      </c>
      <c r="F18" s="59">
        <v>169015.97</v>
      </c>
      <c r="G18" s="59">
        <v>0</v>
      </c>
      <c r="H18" s="60">
        <v>0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1:47" s="43" customFormat="1" ht="46.5" customHeight="1" x14ac:dyDescent="0.25">
      <c r="A19" s="44"/>
      <c r="B19" s="57"/>
      <c r="C19" s="61"/>
      <c r="D19" s="49" t="s">
        <v>31</v>
      </c>
      <c r="E19" s="62">
        <v>39114</v>
      </c>
      <c r="F19" s="59">
        <v>39114</v>
      </c>
      <c r="G19" s="59">
        <v>0</v>
      </c>
      <c r="H19" s="60">
        <v>0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1:47" s="43" customFormat="1" ht="46.5" customHeight="1" x14ac:dyDescent="0.25">
      <c r="A20" s="44"/>
      <c r="B20" s="57"/>
      <c r="C20" s="61"/>
      <c r="D20" s="49" t="s">
        <v>32</v>
      </c>
      <c r="E20" s="62">
        <v>60886</v>
      </c>
      <c r="F20" s="59">
        <v>47254.02</v>
      </c>
      <c r="G20" s="59">
        <v>0</v>
      </c>
      <c r="H20" s="60">
        <v>0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1:47" s="43" customFormat="1" ht="46.5" customHeight="1" x14ac:dyDescent="0.25">
      <c r="A21" s="44"/>
      <c r="B21" s="57"/>
      <c r="C21" s="61"/>
      <c r="D21" s="49" t="s">
        <v>33</v>
      </c>
      <c r="E21" s="62">
        <v>30000</v>
      </c>
      <c r="F21" s="59">
        <v>29397</v>
      </c>
      <c r="G21" s="59">
        <v>0</v>
      </c>
      <c r="H21" s="60">
        <v>0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1:47" s="43" customFormat="1" ht="21" customHeight="1" x14ac:dyDescent="0.25">
      <c r="A22" s="44"/>
      <c r="B22" s="57"/>
      <c r="C22" s="63" t="s">
        <v>34</v>
      </c>
      <c r="D22" s="64" t="s">
        <v>35</v>
      </c>
      <c r="E22" s="65">
        <v>4414959</v>
      </c>
      <c r="F22" s="35">
        <v>4286316.46</v>
      </c>
      <c r="G22" s="35">
        <v>0</v>
      </c>
      <c r="H22" s="36">
        <v>0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1:47" s="43" customFormat="1" ht="45.75" customHeight="1" x14ac:dyDescent="0.25">
      <c r="A23" s="44"/>
      <c r="B23" s="57"/>
      <c r="C23" s="63"/>
      <c r="D23" s="66" t="s">
        <v>36</v>
      </c>
      <c r="E23" s="65"/>
      <c r="F23" s="35"/>
      <c r="G23" s="35"/>
      <c r="H23" s="36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1:47" s="43" customFormat="1" ht="54.75" customHeight="1" x14ac:dyDescent="0.25">
      <c r="A24" s="44"/>
      <c r="B24" s="57"/>
      <c r="C24" s="33"/>
      <c r="D24" s="67" t="s">
        <v>37</v>
      </c>
      <c r="E24" s="35"/>
      <c r="F24" s="35"/>
      <c r="G24" s="35"/>
      <c r="H24" s="36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1:47" s="43" customFormat="1" ht="20.100000000000001" customHeight="1" x14ac:dyDescent="0.25">
      <c r="A25" s="44"/>
      <c r="B25" s="39">
        <v>92116</v>
      </c>
      <c r="C25" s="40" t="s">
        <v>38</v>
      </c>
      <c r="D25" s="40"/>
      <c r="E25" s="31">
        <f>E26+E28+E30</f>
        <v>2668687</v>
      </c>
      <c r="F25" s="31">
        <f t="shared" ref="F25:H25" si="1">F26+F28+F30</f>
        <v>1818428.83</v>
      </c>
      <c r="G25" s="31">
        <f t="shared" si="1"/>
        <v>0</v>
      </c>
      <c r="H25" s="31">
        <f t="shared" si="1"/>
        <v>0</v>
      </c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</row>
    <row r="26" spans="1:47" s="43" customFormat="1" ht="20.100000000000001" customHeight="1" x14ac:dyDescent="0.25">
      <c r="A26" s="44"/>
      <c r="B26" s="57"/>
      <c r="C26" s="68">
        <v>6220</v>
      </c>
      <c r="D26" s="69" t="s">
        <v>39</v>
      </c>
      <c r="E26" s="35">
        <v>2056078</v>
      </c>
      <c r="F26" s="35">
        <f>'[1]92116-6220 Biblioteka Śl.'!$B$11</f>
        <v>1243320.23</v>
      </c>
      <c r="G26" s="35">
        <v>0</v>
      </c>
      <c r="H26" s="36">
        <v>0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</row>
    <row r="27" spans="1:47" s="43" customFormat="1" ht="51.75" customHeight="1" x14ac:dyDescent="0.25">
      <c r="A27" s="44"/>
      <c r="B27" s="57"/>
      <c r="C27" s="70"/>
      <c r="D27" s="49" t="s">
        <v>40</v>
      </c>
      <c r="E27" s="71"/>
      <c r="F27" s="71">
        <v>0</v>
      </c>
      <c r="G27" s="71"/>
      <c r="H27" s="7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</row>
    <row r="28" spans="1:47" s="43" customFormat="1" ht="34.5" customHeight="1" x14ac:dyDescent="0.25">
      <c r="A28" s="44"/>
      <c r="B28" s="57"/>
      <c r="C28" s="68">
        <v>6560</v>
      </c>
      <c r="D28" s="73" t="s">
        <v>41</v>
      </c>
      <c r="E28" s="52">
        <v>37500</v>
      </c>
      <c r="F28" s="52">
        <f>'[1]92116-6229 UE Biblioteka Śl. '!$B$8</f>
        <v>0</v>
      </c>
      <c r="G28" s="52">
        <v>0</v>
      </c>
      <c r="H28" s="74">
        <v>0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</row>
    <row r="29" spans="1:47" s="43" customFormat="1" ht="54.75" customHeight="1" x14ac:dyDescent="0.25">
      <c r="A29" s="44"/>
      <c r="B29" s="57"/>
      <c r="C29" s="75"/>
      <c r="D29" s="76" t="s">
        <v>42</v>
      </c>
      <c r="E29" s="77"/>
      <c r="F29" s="77">
        <v>0</v>
      </c>
      <c r="G29" s="77">
        <v>0</v>
      </c>
      <c r="H29" s="78">
        <v>0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</row>
    <row r="30" spans="1:47" s="43" customFormat="1" ht="38.25" customHeight="1" x14ac:dyDescent="0.25">
      <c r="A30" s="44"/>
      <c r="B30" s="57"/>
      <c r="C30" s="70"/>
      <c r="D30" s="49" t="s">
        <v>43</v>
      </c>
      <c r="E30" s="59">
        <v>575109</v>
      </c>
      <c r="F30" s="59">
        <f>'[1]92116-6560 Biblioteka Śląska'!$B$9</f>
        <v>575108.60000000009</v>
      </c>
      <c r="G30" s="59">
        <v>0</v>
      </c>
      <c r="H30" s="60">
        <v>0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</row>
    <row r="31" spans="1:47" s="43" customFormat="1" ht="20.100000000000001" customHeight="1" x14ac:dyDescent="0.25">
      <c r="A31" s="44"/>
      <c r="B31" s="39">
        <v>92118</v>
      </c>
      <c r="C31" s="79" t="s">
        <v>44</v>
      </c>
      <c r="D31" s="79"/>
      <c r="E31" s="31">
        <f>SUM(E32:E38)</f>
        <v>23299917</v>
      </c>
      <c r="F31" s="31">
        <f t="shared" ref="F31:H31" si="2">SUM(F32:F38)</f>
        <v>21557610.879999999</v>
      </c>
      <c r="G31" s="31">
        <f t="shared" si="2"/>
        <v>0</v>
      </c>
      <c r="H31" s="31">
        <f t="shared" si="2"/>
        <v>0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</row>
    <row r="32" spans="1:47" s="43" customFormat="1" ht="20.25" customHeight="1" x14ac:dyDescent="0.25">
      <c r="A32" s="44"/>
      <c r="B32" s="57"/>
      <c r="C32" s="68" t="s">
        <v>45</v>
      </c>
      <c r="D32" s="47" t="s">
        <v>46</v>
      </c>
      <c r="E32" s="65">
        <v>21070952</v>
      </c>
      <c r="F32" s="35">
        <f>'[1]92118-Muzeum Śl.'!$B$9</f>
        <v>21060259.23</v>
      </c>
      <c r="G32" s="35">
        <v>0</v>
      </c>
      <c r="H32" s="36">
        <v>0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</row>
    <row r="33" spans="1:47" s="43" customFormat="1" ht="33.75" customHeight="1" x14ac:dyDescent="0.25">
      <c r="A33" s="44"/>
      <c r="B33" s="57"/>
      <c r="C33" s="80"/>
      <c r="D33" s="81" t="s">
        <v>47</v>
      </c>
      <c r="E33" s="35"/>
      <c r="F33" s="35"/>
      <c r="G33" s="35"/>
      <c r="H33" s="36"/>
      <c r="I33" s="42"/>
      <c r="J33" s="42"/>
      <c r="K33" s="42"/>
      <c r="L33" s="8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</row>
    <row r="34" spans="1:47" s="43" customFormat="1" ht="33.75" customHeight="1" x14ac:dyDescent="0.25">
      <c r="A34" s="44"/>
      <c r="B34" s="57"/>
      <c r="C34" s="83"/>
      <c r="D34" s="47" t="s">
        <v>46</v>
      </c>
      <c r="E34" s="52">
        <v>150060</v>
      </c>
      <c r="F34" s="52">
        <v>150060</v>
      </c>
      <c r="G34" s="52">
        <v>0</v>
      </c>
      <c r="H34" s="74">
        <v>0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</row>
    <row r="35" spans="1:47" s="43" customFormat="1" ht="53.25" customHeight="1" x14ac:dyDescent="0.25">
      <c r="A35" s="44"/>
      <c r="B35" s="57"/>
      <c r="C35" s="83"/>
      <c r="D35" s="81" t="s">
        <v>48</v>
      </c>
      <c r="E35" s="55"/>
      <c r="F35" s="55"/>
      <c r="G35" s="55"/>
      <c r="H35" s="84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</row>
    <row r="36" spans="1:47" s="43" customFormat="1" ht="53.25" customHeight="1" x14ac:dyDescent="0.25">
      <c r="A36" s="44"/>
      <c r="B36" s="57"/>
      <c r="C36" s="83"/>
      <c r="D36" s="49" t="s">
        <v>49</v>
      </c>
      <c r="E36" s="85">
        <v>120749</v>
      </c>
      <c r="F36" s="85">
        <v>116260.15</v>
      </c>
      <c r="G36" s="85"/>
      <c r="H36" s="86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1:47" s="43" customFormat="1" ht="51" customHeight="1" x14ac:dyDescent="0.25">
      <c r="A37" s="44"/>
      <c r="B37" s="57"/>
      <c r="C37" s="33" t="s">
        <v>34</v>
      </c>
      <c r="D37" s="87" t="s">
        <v>50</v>
      </c>
      <c r="E37" s="35">
        <v>1958156</v>
      </c>
      <c r="F37" s="35">
        <f>'[1]92118-UE Skarbiec'!$B$11</f>
        <v>231031.5</v>
      </c>
      <c r="G37" s="35">
        <v>0</v>
      </c>
      <c r="H37" s="36">
        <v>0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1:47" s="43" customFormat="1" ht="57" customHeight="1" x14ac:dyDescent="0.25">
      <c r="A38" s="44"/>
      <c r="B38" s="57"/>
      <c r="C38" s="32"/>
      <c r="D38" s="88" t="s">
        <v>42</v>
      </c>
      <c r="E38" s="35"/>
      <c r="F38" s="35"/>
      <c r="G38" s="35"/>
      <c r="H38" s="36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1:47" s="43" customFormat="1" ht="20.100000000000001" customHeight="1" x14ac:dyDescent="0.25">
      <c r="A39" s="44"/>
      <c r="B39" s="39">
        <v>92120</v>
      </c>
      <c r="C39" s="79" t="s">
        <v>51</v>
      </c>
      <c r="D39" s="79"/>
      <c r="E39" s="31">
        <f>SUM(E40:E58)</f>
        <v>7985272</v>
      </c>
      <c r="F39" s="31">
        <f>SUM(F40:F58)</f>
        <v>6690036.3300000001</v>
      </c>
      <c r="G39" s="31">
        <f>SUM(G40:G58)</f>
        <v>0</v>
      </c>
      <c r="H39" s="31">
        <f>SUM(H40:H58)</f>
        <v>0</v>
      </c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1:47" s="43" customFormat="1" ht="20.100000000000001" customHeight="1" x14ac:dyDescent="0.25">
      <c r="A40" s="44"/>
      <c r="B40" s="89"/>
      <c r="C40" s="90"/>
      <c r="D40" s="91" t="s">
        <v>52</v>
      </c>
      <c r="E40" s="52">
        <v>1310000</v>
      </c>
      <c r="F40" s="52">
        <f>'[1]92120-2730'!$B$14</f>
        <v>1301724.42</v>
      </c>
      <c r="G40" s="52">
        <v>0</v>
      </c>
      <c r="H40" s="74">
        <v>0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1:47" s="43" customFormat="1" ht="34.5" customHeight="1" x14ac:dyDescent="0.25">
      <c r="A41" s="44"/>
      <c r="B41" s="45"/>
      <c r="C41" s="92">
        <v>2730</v>
      </c>
      <c r="D41" s="93" t="s">
        <v>53</v>
      </c>
      <c r="E41" s="55"/>
      <c r="F41" s="55"/>
      <c r="G41" s="55"/>
      <c r="H41" s="84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1:47" s="43" customFormat="1" ht="34.5" customHeight="1" x14ac:dyDescent="0.25">
      <c r="A42" s="44"/>
      <c r="B42" s="45"/>
      <c r="C42" s="92"/>
      <c r="D42" s="94" t="s">
        <v>54</v>
      </c>
      <c r="E42" s="52">
        <v>180000</v>
      </c>
      <c r="F42" s="52">
        <v>177700</v>
      </c>
      <c r="G42" s="52">
        <v>0</v>
      </c>
      <c r="H42" s="74">
        <v>0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1:47" s="43" customFormat="1" ht="34.5" customHeight="1" x14ac:dyDescent="0.25">
      <c r="A43" s="44"/>
      <c r="B43" s="45"/>
      <c r="C43" s="92"/>
      <c r="D43" s="93" t="s">
        <v>55</v>
      </c>
      <c r="E43" s="55"/>
      <c r="F43" s="55"/>
      <c r="G43" s="55"/>
      <c r="H43" s="84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1:47" s="43" customFormat="1" ht="34.5" customHeight="1" x14ac:dyDescent="0.25">
      <c r="A44" s="44"/>
      <c r="B44" s="45"/>
      <c r="C44" s="92"/>
      <c r="D44" s="94" t="s">
        <v>56</v>
      </c>
      <c r="E44" s="52">
        <v>1250000</v>
      </c>
      <c r="F44" s="52">
        <f>'[1]92120-Koszęcin'!$B$11</f>
        <v>1249507.58</v>
      </c>
      <c r="G44" s="52">
        <v>0</v>
      </c>
      <c r="H44" s="74">
        <v>0</v>
      </c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1:47" s="43" customFormat="1" ht="55.5" customHeight="1" x14ac:dyDescent="0.25">
      <c r="A45" s="44"/>
      <c r="B45" s="45"/>
      <c r="C45" s="92"/>
      <c r="D45" s="93" t="s">
        <v>57</v>
      </c>
      <c r="E45" s="55"/>
      <c r="F45" s="55"/>
      <c r="G45" s="55"/>
      <c r="H45" s="84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</row>
    <row r="46" spans="1:47" s="43" customFormat="1" ht="20.100000000000001" customHeight="1" x14ac:dyDescent="0.25">
      <c r="A46" s="44"/>
      <c r="B46" s="45"/>
      <c r="C46" s="33" t="s">
        <v>34</v>
      </c>
      <c r="D46" s="95" t="s">
        <v>58</v>
      </c>
      <c r="E46" s="35">
        <v>572586</v>
      </c>
      <c r="F46" s="35">
        <f>'[1]92120-UE MGwBytomiu'!$B$12</f>
        <v>387598.3</v>
      </c>
      <c r="G46" s="35">
        <v>0</v>
      </c>
      <c r="H46" s="36">
        <v>0</v>
      </c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</row>
    <row r="47" spans="1:47" s="43" customFormat="1" ht="23.25" customHeight="1" x14ac:dyDescent="0.25">
      <c r="A47" s="44"/>
      <c r="B47" s="45"/>
      <c r="C47" s="33"/>
      <c r="D47" s="87" t="s">
        <v>59</v>
      </c>
      <c r="E47" s="35"/>
      <c r="F47" s="35"/>
      <c r="G47" s="35"/>
      <c r="H47" s="36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</row>
    <row r="48" spans="1:47" s="43" customFormat="1" ht="60" customHeight="1" x14ac:dyDescent="0.25">
      <c r="A48" s="44"/>
      <c r="B48" s="45"/>
      <c r="C48" s="33"/>
      <c r="D48" s="88" t="s">
        <v>60</v>
      </c>
      <c r="E48" s="35"/>
      <c r="F48" s="35"/>
      <c r="G48" s="35"/>
      <c r="H48" s="36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</row>
    <row r="49" spans="1:47" s="43" customFormat="1" ht="35.25" customHeight="1" x14ac:dyDescent="0.25">
      <c r="A49" s="44"/>
      <c r="B49" s="45"/>
      <c r="C49" s="96"/>
      <c r="D49" s="95" t="s">
        <v>58</v>
      </c>
      <c r="E49" s="52">
        <v>440000</v>
      </c>
      <c r="F49" s="52">
        <v>226084.96</v>
      </c>
      <c r="G49" s="52">
        <v>0</v>
      </c>
      <c r="H49" s="74">
        <v>0</v>
      </c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</row>
    <row r="50" spans="1:47" s="43" customFormat="1" ht="41.25" customHeight="1" x14ac:dyDescent="0.25">
      <c r="A50" s="44"/>
      <c r="B50" s="45"/>
      <c r="C50" s="96"/>
      <c r="D50" s="81" t="s">
        <v>61</v>
      </c>
      <c r="E50" s="55"/>
      <c r="F50" s="55"/>
      <c r="G50" s="55"/>
      <c r="H50" s="84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</row>
    <row r="51" spans="1:47" ht="19.5" customHeight="1" x14ac:dyDescent="0.2">
      <c r="A51" s="44"/>
      <c r="B51" s="45"/>
      <c r="C51" s="46"/>
      <c r="D51" s="97" t="s">
        <v>46</v>
      </c>
      <c r="E51" s="52">
        <v>3436514</v>
      </c>
      <c r="F51" s="52">
        <v>3234321.07</v>
      </c>
      <c r="G51" s="52">
        <v>0</v>
      </c>
      <c r="H51" s="74">
        <v>0</v>
      </c>
    </row>
    <row r="52" spans="1:47" ht="19.5" customHeight="1" x14ac:dyDescent="0.2">
      <c r="A52" s="44"/>
      <c r="B52" s="45"/>
      <c r="C52" s="46"/>
      <c r="D52" s="98" t="s">
        <v>62</v>
      </c>
      <c r="E52" s="99"/>
      <c r="F52" s="99"/>
      <c r="G52" s="99"/>
      <c r="H52" s="100"/>
    </row>
    <row r="53" spans="1:47" ht="19.5" customHeight="1" x14ac:dyDescent="0.2">
      <c r="A53" s="44"/>
      <c r="B53" s="45"/>
      <c r="C53" s="48"/>
      <c r="D53" s="101"/>
      <c r="E53" s="55"/>
      <c r="F53" s="55"/>
      <c r="G53" s="55"/>
      <c r="H53" s="84"/>
    </row>
    <row r="54" spans="1:47" ht="19.5" customHeight="1" x14ac:dyDescent="0.2">
      <c r="A54" s="44"/>
      <c r="B54" s="45"/>
      <c r="C54" s="33" t="s">
        <v>63</v>
      </c>
      <c r="D54" s="97" t="s">
        <v>64</v>
      </c>
      <c r="E54" s="52">
        <v>453058</v>
      </c>
      <c r="F54" s="52">
        <v>113100</v>
      </c>
      <c r="G54" s="52">
        <v>0</v>
      </c>
      <c r="H54" s="74">
        <v>0</v>
      </c>
    </row>
    <row r="55" spans="1:47" ht="57.75" customHeight="1" x14ac:dyDescent="0.2">
      <c r="A55" s="44"/>
      <c r="B55" s="45"/>
      <c r="C55" s="32"/>
      <c r="D55" s="81" t="s">
        <v>65</v>
      </c>
      <c r="E55" s="99"/>
      <c r="F55" s="99"/>
      <c r="G55" s="99"/>
      <c r="H55" s="100"/>
    </row>
    <row r="56" spans="1:47" ht="57.75" customHeight="1" x14ac:dyDescent="0.2">
      <c r="A56" s="44"/>
      <c r="B56" s="45"/>
      <c r="C56" s="102"/>
      <c r="D56" s="88" t="s">
        <v>42</v>
      </c>
      <c r="E56" s="55"/>
      <c r="F56" s="55"/>
      <c r="G56" s="55"/>
      <c r="H56" s="84"/>
    </row>
    <row r="57" spans="1:47" s="43" customFormat="1" ht="62.25" customHeight="1" x14ac:dyDescent="0.25">
      <c r="A57" s="44"/>
      <c r="B57" s="45"/>
      <c r="C57" s="58"/>
      <c r="D57" s="88" t="s">
        <v>66</v>
      </c>
      <c r="E57" s="35">
        <v>343114</v>
      </c>
      <c r="F57" s="35">
        <f>'[1]92120-6569 UE Pszczyna+MŚ'!$F$14</f>
        <v>0</v>
      </c>
      <c r="G57" s="35">
        <v>0</v>
      </c>
      <c r="H57" s="103">
        <v>0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</row>
    <row r="58" spans="1:47" s="43" customFormat="1" ht="67.5" customHeight="1" x14ac:dyDescent="0.25">
      <c r="A58" s="104"/>
      <c r="B58" s="54"/>
      <c r="C58" s="58"/>
      <c r="D58" s="88" t="s">
        <v>37</v>
      </c>
      <c r="E58" s="71"/>
      <c r="F58" s="71"/>
      <c r="G58" s="71"/>
      <c r="H58" s="105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</row>
    <row r="59" spans="1:47" s="23" customFormat="1" ht="20.100000000000001" customHeight="1" x14ac:dyDescent="0.25">
      <c r="A59" s="106">
        <v>926</v>
      </c>
      <c r="B59" s="25" t="s">
        <v>67</v>
      </c>
      <c r="C59" s="25"/>
      <c r="D59" s="25"/>
      <c r="E59" s="26">
        <f>E60+E65+E70+E76+E81</f>
        <v>5500000</v>
      </c>
      <c r="F59" s="26">
        <f>F60+F65+F70+F76+F81</f>
        <v>3870828.4</v>
      </c>
      <c r="G59" s="26">
        <f>G60+G65+G70+G76+G81</f>
        <v>0</v>
      </c>
      <c r="H59" s="26">
        <f>H60+H65+H70+H76+H81</f>
        <v>0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</row>
    <row r="60" spans="1:47" s="43" customFormat="1" ht="19.5" customHeight="1" x14ac:dyDescent="0.25">
      <c r="A60" s="38"/>
      <c r="B60" s="39">
        <v>92601</v>
      </c>
      <c r="C60" s="107" t="s">
        <v>68</v>
      </c>
      <c r="D60" s="108"/>
      <c r="E60" s="31">
        <f>E61</f>
        <v>5500000</v>
      </c>
      <c r="F60" s="31">
        <f t="shared" ref="F60:H60" si="3">F61</f>
        <v>3870828.4</v>
      </c>
      <c r="G60" s="31">
        <f t="shared" si="3"/>
        <v>0</v>
      </c>
      <c r="H60" s="31">
        <f t="shared" si="3"/>
        <v>0</v>
      </c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</row>
    <row r="61" spans="1:47" s="43" customFormat="1" ht="51.75" customHeight="1" thickBot="1" x14ac:dyDescent="0.3">
      <c r="A61" s="109"/>
      <c r="B61" s="110"/>
      <c r="C61" s="111">
        <v>4300</v>
      </c>
      <c r="D61" s="112" t="s">
        <v>69</v>
      </c>
      <c r="E61" s="113">
        <v>5500000</v>
      </c>
      <c r="F61" s="113">
        <v>3870828.4</v>
      </c>
      <c r="G61" s="113">
        <v>0</v>
      </c>
      <c r="H61" s="114">
        <v>0</v>
      </c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</row>
    <row r="62" spans="1:47" s="121" customFormat="1" ht="24.75" customHeight="1" thickBot="1" x14ac:dyDescent="0.3">
      <c r="A62" s="115" t="s">
        <v>70</v>
      </c>
      <c r="B62" s="116" t="s">
        <v>70</v>
      </c>
      <c r="C62" s="117" t="s">
        <v>70</v>
      </c>
      <c r="D62" s="118" t="s">
        <v>71</v>
      </c>
      <c r="E62" s="119">
        <f>E6+E10+E59</f>
        <v>44499835</v>
      </c>
      <c r="F62" s="119">
        <f>F6+F10+F59</f>
        <v>38822281.890000001</v>
      </c>
      <c r="G62" s="119">
        <f t="shared" ref="G62:H62" si="4">G6+G10</f>
        <v>0</v>
      </c>
      <c r="H62" s="119">
        <f t="shared" si="4"/>
        <v>0</v>
      </c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</row>
    <row r="63" spans="1:47" s="121" customFormat="1" ht="18" customHeight="1" x14ac:dyDescent="0.25">
      <c r="A63" s="122"/>
      <c r="B63" s="122"/>
      <c r="C63" s="123"/>
      <c r="D63" s="124"/>
      <c r="E63" s="125"/>
      <c r="F63" s="126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</row>
    <row r="64" spans="1:47" s="121" customFormat="1" ht="20.100000000000001" customHeight="1" x14ac:dyDescent="0.25">
      <c r="A64" s="127" t="s">
        <v>72</v>
      </c>
      <c r="B64" s="128">
        <f ca="1">TODAY()</f>
        <v>46031</v>
      </c>
      <c r="C64" s="129"/>
      <c r="D64" s="128"/>
      <c r="E64" s="125"/>
      <c r="F64" s="120"/>
      <c r="H64" s="120"/>
      <c r="I64" s="120"/>
      <c r="J64" s="13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</row>
    <row r="65" spans="1:8" s="3" customFormat="1" ht="33" customHeight="1" x14ac:dyDescent="0.25">
      <c r="A65" s="131" t="s">
        <v>73</v>
      </c>
      <c r="B65" s="131"/>
      <c r="C65" s="131"/>
      <c r="D65" s="2"/>
      <c r="E65" s="125"/>
      <c r="F65" s="132"/>
      <c r="G65" s="4"/>
    </row>
    <row r="66" spans="1:8" s="3" customFormat="1" x14ac:dyDescent="0.25">
      <c r="A66" s="133"/>
      <c r="B66" s="133"/>
      <c r="C66" s="133"/>
      <c r="D66" s="133"/>
      <c r="E66" s="134"/>
      <c r="F66" s="135"/>
      <c r="G66" s="4"/>
    </row>
    <row r="68" spans="1:8" s="3" customFormat="1" x14ac:dyDescent="0.25">
      <c r="A68" s="133"/>
      <c r="B68" s="133"/>
      <c r="C68" s="133"/>
      <c r="D68" s="136"/>
      <c r="E68" s="137"/>
      <c r="F68" s="137"/>
      <c r="G68" s="4"/>
    </row>
    <row r="71" spans="1:8" s="3" customFormat="1" ht="28.5" x14ac:dyDescent="0.25">
      <c r="A71" s="133"/>
      <c r="B71" s="133"/>
      <c r="C71" s="133"/>
      <c r="D71" s="138" t="s">
        <v>74</v>
      </c>
      <c r="E71" s="139"/>
      <c r="F71" s="20" t="s">
        <v>75</v>
      </c>
      <c r="G71" s="140" t="s">
        <v>76</v>
      </c>
      <c r="H71" s="141" t="s">
        <v>77</v>
      </c>
    </row>
    <row r="72" spans="1:8" s="3" customFormat="1" x14ac:dyDescent="0.25">
      <c r="A72" s="133"/>
      <c r="B72" s="133"/>
      <c r="C72" s="133"/>
      <c r="D72" s="138" t="s">
        <v>78</v>
      </c>
      <c r="E72" s="139"/>
      <c r="F72" s="142">
        <f>E62</f>
        <v>44499835</v>
      </c>
      <c r="G72" s="142">
        <v>44499835</v>
      </c>
      <c r="H72" s="142">
        <f>F72-G72</f>
        <v>0</v>
      </c>
    </row>
    <row r="73" spans="1:8" s="3" customFormat="1" x14ac:dyDescent="0.25">
      <c r="A73" s="133"/>
      <c r="B73" s="133"/>
      <c r="C73" s="133"/>
      <c r="D73" s="138" t="s">
        <v>79</v>
      </c>
      <c r="E73" s="139"/>
      <c r="F73" s="142">
        <f>F62</f>
        <v>38822281.890000001</v>
      </c>
      <c r="G73" s="142">
        <v>38822281.890000001</v>
      </c>
      <c r="H73" s="142">
        <f>F73-G73</f>
        <v>0</v>
      </c>
    </row>
  </sheetData>
  <mergeCells count="105">
    <mergeCell ref="B59:D59"/>
    <mergeCell ref="A60:A61"/>
    <mergeCell ref="C60:D60"/>
    <mergeCell ref="A65:D65"/>
    <mergeCell ref="C54:C55"/>
    <mergeCell ref="E54:E56"/>
    <mergeCell ref="F54:F56"/>
    <mergeCell ref="G54:G56"/>
    <mergeCell ref="H54:H56"/>
    <mergeCell ref="E57:E58"/>
    <mergeCell ref="F57:F58"/>
    <mergeCell ref="G57:G58"/>
    <mergeCell ref="H57:H58"/>
    <mergeCell ref="E49:E50"/>
    <mergeCell ref="F49:F50"/>
    <mergeCell ref="G49:G50"/>
    <mergeCell ref="H49:H50"/>
    <mergeCell ref="C51:C53"/>
    <mergeCell ref="E51:E53"/>
    <mergeCell ref="F51:F53"/>
    <mergeCell ref="G51:G53"/>
    <mergeCell ref="H51:H53"/>
    <mergeCell ref="D52:D53"/>
    <mergeCell ref="E44:E45"/>
    <mergeCell ref="F44:F45"/>
    <mergeCell ref="G44:G45"/>
    <mergeCell ref="H44:H45"/>
    <mergeCell ref="C46:C48"/>
    <mergeCell ref="E46:E48"/>
    <mergeCell ref="F46:F48"/>
    <mergeCell ref="G46:G48"/>
    <mergeCell ref="H46:H48"/>
    <mergeCell ref="C39:D39"/>
    <mergeCell ref="B40:B58"/>
    <mergeCell ref="E40:E41"/>
    <mergeCell ref="F40:F41"/>
    <mergeCell ref="G40:G41"/>
    <mergeCell ref="H40:H41"/>
    <mergeCell ref="E42:E43"/>
    <mergeCell ref="F42:F43"/>
    <mergeCell ref="G42:G43"/>
    <mergeCell ref="H42:H43"/>
    <mergeCell ref="E34:E35"/>
    <mergeCell ref="F34:F35"/>
    <mergeCell ref="G34:G35"/>
    <mergeCell ref="H34:H35"/>
    <mergeCell ref="C37:C38"/>
    <mergeCell ref="E37:E38"/>
    <mergeCell ref="F37:F38"/>
    <mergeCell ref="G37:G38"/>
    <mergeCell ref="H37:H38"/>
    <mergeCell ref="F28:F29"/>
    <mergeCell ref="G28:G29"/>
    <mergeCell ref="H28:H29"/>
    <mergeCell ref="C31:D31"/>
    <mergeCell ref="B32:B38"/>
    <mergeCell ref="C32:C33"/>
    <mergeCell ref="E32:E33"/>
    <mergeCell ref="F32:F33"/>
    <mergeCell ref="G32:G33"/>
    <mergeCell ref="H32:H33"/>
    <mergeCell ref="H22:H24"/>
    <mergeCell ref="C25:D25"/>
    <mergeCell ref="B26:B30"/>
    <mergeCell ref="C26:C27"/>
    <mergeCell ref="E26:E27"/>
    <mergeCell ref="F26:F27"/>
    <mergeCell ref="G26:G27"/>
    <mergeCell ref="H26:H27"/>
    <mergeCell ref="C28:C30"/>
    <mergeCell ref="E28:E29"/>
    <mergeCell ref="C16:D16"/>
    <mergeCell ref="B17:B24"/>
    <mergeCell ref="C22:C24"/>
    <mergeCell ref="E22:E24"/>
    <mergeCell ref="F22:F24"/>
    <mergeCell ref="G22:G24"/>
    <mergeCell ref="G12:G13"/>
    <mergeCell ref="H12:H13"/>
    <mergeCell ref="E14:E15"/>
    <mergeCell ref="F14:F15"/>
    <mergeCell ref="G14:G15"/>
    <mergeCell ref="H14:H15"/>
    <mergeCell ref="F8:F9"/>
    <mergeCell ref="G8:G9"/>
    <mergeCell ref="H8:H9"/>
    <mergeCell ref="B10:D10"/>
    <mergeCell ref="A11:A58"/>
    <mergeCell ref="C11:D11"/>
    <mergeCell ref="B12:B15"/>
    <mergeCell ref="C12:C13"/>
    <mergeCell ref="E12:E13"/>
    <mergeCell ref="F12:F13"/>
    <mergeCell ref="B6:D6"/>
    <mergeCell ref="A7:A9"/>
    <mergeCell ref="C7:D7"/>
    <mergeCell ref="B8:B9"/>
    <mergeCell ref="C8:C9"/>
    <mergeCell ref="E8:E9"/>
    <mergeCell ref="A1:H1"/>
    <mergeCell ref="A3:A4"/>
    <mergeCell ref="B3:B4"/>
    <mergeCell ref="D3:D4"/>
    <mergeCell ref="E3:E4"/>
    <mergeCell ref="F3:H3"/>
  </mergeCells>
  <pageMargins left="0.7" right="0.7" top="0.75" bottom="0.75" header="0.3" footer="0.3"/>
  <pageSetup paperSize="9" scale="44" orientation="portrait" verticalDpi="0" r:id="rId1"/>
  <rowBreaks count="1" manualBreakCount="1">
    <brk id="53" max="46" man="1"/>
  </rowBreaks>
  <colBreaks count="1" manualBreakCount="1">
    <brk id="8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FC37-038F-46E9-8DB6-D62E294A6C25}">
  <dimension ref="A1:AV49"/>
  <sheetViews>
    <sheetView view="pageBreakPreview" topLeftCell="A33" zoomScale="93" zoomScaleNormal="100" zoomScaleSheetLayoutView="93" workbookViewId="0">
      <selection activeCell="G74" sqref="G74"/>
    </sheetView>
  </sheetViews>
  <sheetFormatPr defaultColWidth="13.28515625" defaultRowHeight="15.75" x14ac:dyDescent="0.25"/>
  <cols>
    <col min="1" max="1" width="6.7109375" style="133" customWidth="1"/>
    <col min="2" max="2" width="11.140625" style="133" customWidth="1"/>
    <col min="3" max="3" width="13.28515625" style="133"/>
    <col min="4" max="4" width="6.140625" style="133" customWidth="1"/>
    <col min="5" max="5" width="58.7109375" style="133" customWidth="1"/>
    <col min="6" max="6" width="16.85546875" style="137" hidden="1" customWidth="1"/>
    <col min="7" max="7" width="18.7109375" style="137" customWidth="1"/>
    <col min="8" max="8" width="20.7109375" style="137" customWidth="1"/>
    <col min="9" max="9" width="18.85546875" style="4" customWidth="1"/>
    <col min="10" max="12" width="18.85546875" style="3" customWidth="1"/>
    <col min="13" max="13" width="26" style="3" customWidth="1"/>
    <col min="14" max="14" width="24.42578125" style="3" customWidth="1"/>
    <col min="15" max="48" width="18.85546875" style="3" customWidth="1"/>
    <col min="49" max="211" width="18.85546875" style="4" customWidth="1"/>
    <col min="212" max="212" width="7.5703125" style="4" customWidth="1"/>
    <col min="213" max="255" width="13.28515625" style="4"/>
    <col min="256" max="256" width="6.7109375" style="4" customWidth="1"/>
    <col min="257" max="257" width="11.140625" style="4" customWidth="1"/>
    <col min="258" max="258" width="13.28515625" style="4"/>
    <col min="259" max="259" width="6.140625" style="4" customWidth="1"/>
    <col min="260" max="260" width="58.7109375" style="4" customWidth="1"/>
    <col min="261" max="263" width="16.85546875" style="4" customWidth="1"/>
    <col min="264" max="265" width="18.85546875" style="4" customWidth="1"/>
    <col min="266" max="266" width="10.140625" style="4" customWidth="1"/>
    <col min="267" max="467" width="18.85546875" style="4" customWidth="1"/>
    <col min="468" max="468" width="7.5703125" style="4" customWidth="1"/>
    <col min="469" max="511" width="13.28515625" style="4"/>
    <col min="512" max="512" width="6.7109375" style="4" customWidth="1"/>
    <col min="513" max="513" width="11.140625" style="4" customWidth="1"/>
    <col min="514" max="514" width="13.28515625" style="4"/>
    <col min="515" max="515" width="6.140625" style="4" customWidth="1"/>
    <col min="516" max="516" width="58.7109375" style="4" customWidth="1"/>
    <col min="517" max="519" width="16.85546875" style="4" customWidth="1"/>
    <col min="520" max="521" width="18.85546875" style="4" customWidth="1"/>
    <col min="522" max="522" width="10.140625" style="4" customWidth="1"/>
    <col min="523" max="723" width="18.85546875" style="4" customWidth="1"/>
    <col min="724" max="724" width="7.5703125" style="4" customWidth="1"/>
    <col min="725" max="767" width="13.28515625" style="4"/>
    <col min="768" max="768" width="6.7109375" style="4" customWidth="1"/>
    <col min="769" max="769" width="11.140625" style="4" customWidth="1"/>
    <col min="770" max="770" width="13.28515625" style="4"/>
    <col min="771" max="771" width="6.140625" style="4" customWidth="1"/>
    <col min="772" max="772" width="58.7109375" style="4" customWidth="1"/>
    <col min="773" max="775" width="16.85546875" style="4" customWidth="1"/>
    <col min="776" max="777" width="18.85546875" style="4" customWidth="1"/>
    <col min="778" max="778" width="10.140625" style="4" customWidth="1"/>
    <col min="779" max="979" width="18.85546875" style="4" customWidth="1"/>
    <col min="980" max="980" width="7.5703125" style="4" customWidth="1"/>
    <col min="981" max="1023" width="13.28515625" style="4"/>
    <col min="1024" max="1024" width="6.7109375" style="4" customWidth="1"/>
    <col min="1025" max="1025" width="11.140625" style="4" customWidth="1"/>
    <col min="1026" max="1026" width="13.28515625" style="4"/>
    <col min="1027" max="1027" width="6.140625" style="4" customWidth="1"/>
    <col min="1028" max="1028" width="58.7109375" style="4" customWidth="1"/>
    <col min="1029" max="1031" width="16.85546875" style="4" customWidth="1"/>
    <col min="1032" max="1033" width="18.85546875" style="4" customWidth="1"/>
    <col min="1034" max="1034" width="10.140625" style="4" customWidth="1"/>
    <col min="1035" max="1235" width="18.85546875" style="4" customWidth="1"/>
    <col min="1236" max="1236" width="7.5703125" style="4" customWidth="1"/>
    <col min="1237" max="1279" width="13.28515625" style="4"/>
    <col min="1280" max="1280" width="6.7109375" style="4" customWidth="1"/>
    <col min="1281" max="1281" width="11.140625" style="4" customWidth="1"/>
    <col min="1282" max="1282" width="13.28515625" style="4"/>
    <col min="1283" max="1283" width="6.140625" style="4" customWidth="1"/>
    <col min="1284" max="1284" width="58.7109375" style="4" customWidth="1"/>
    <col min="1285" max="1287" width="16.85546875" style="4" customWidth="1"/>
    <col min="1288" max="1289" width="18.85546875" style="4" customWidth="1"/>
    <col min="1290" max="1290" width="10.140625" style="4" customWidth="1"/>
    <col min="1291" max="1491" width="18.85546875" style="4" customWidth="1"/>
    <col min="1492" max="1492" width="7.5703125" style="4" customWidth="1"/>
    <col min="1493" max="1535" width="13.28515625" style="4"/>
    <col min="1536" max="1536" width="6.7109375" style="4" customWidth="1"/>
    <col min="1537" max="1537" width="11.140625" style="4" customWidth="1"/>
    <col min="1538" max="1538" width="13.28515625" style="4"/>
    <col min="1539" max="1539" width="6.140625" style="4" customWidth="1"/>
    <col min="1540" max="1540" width="58.7109375" style="4" customWidth="1"/>
    <col min="1541" max="1543" width="16.85546875" style="4" customWidth="1"/>
    <col min="1544" max="1545" width="18.85546875" style="4" customWidth="1"/>
    <col min="1546" max="1546" width="10.140625" style="4" customWidth="1"/>
    <col min="1547" max="1747" width="18.85546875" style="4" customWidth="1"/>
    <col min="1748" max="1748" width="7.5703125" style="4" customWidth="1"/>
    <col min="1749" max="1791" width="13.28515625" style="4"/>
    <col min="1792" max="1792" width="6.7109375" style="4" customWidth="1"/>
    <col min="1793" max="1793" width="11.140625" style="4" customWidth="1"/>
    <col min="1794" max="1794" width="13.28515625" style="4"/>
    <col min="1795" max="1795" width="6.140625" style="4" customWidth="1"/>
    <col min="1796" max="1796" width="58.7109375" style="4" customWidth="1"/>
    <col min="1797" max="1799" width="16.85546875" style="4" customWidth="1"/>
    <col min="1800" max="1801" width="18.85546875" style="4" customWidth="1"/>
    <col min="1802" max="1802" width="10.140625" style="4" customWidth="1"/>
    <col min="1803" max="2003" width="18.85546875" style="4" customWidth="1"/>
    <col min="2004" max="2004" width="7.5703125" style="4" customWidth="1"/>
    <col min="2005" max="2047" width="13.28515625" style="4"/>
    <col min="2048" max="2048" width="6.7109375" style="4" customWidth="1"/>
    <col min="2049" max="2049" width="11.140625" style="4" customWidth="1"/>
    <col min="2050" max="2050" width="13.28515625" style="4"/>
    <col min="2051" max="2051" width="6.140625" style="4" customWidth="1"/>
    <col min="2052" max="2052" width="58.7109375" style="4" customWidth="1"/>
    <col min="2053" max="2055" width="16.85546875" style="4" customWidth="1"/>
    <col min="2056" max="2057" width="18.85546875" style="4" customWidth="1"/>
    <col min="2058" max="2058" width="10.140625" style="4" customWidth="1"/>
    <col min="2059" max="2259" width="18.85546875" style="4" customWidth="1"/>
    <col min="2260" max="2260" width="7.5703125" style="4" customWidth="1"/>
    <col min="2261" max="2303" width="13.28515625" style="4"/>
    <col min="2304" max="2304" width="6.7109375" style="4" customWidth="1"/>
    <col min="2305" max="2305" width="11.140625" style="4" customWidth="1"/>
    <col min="2306" max="2306" width="13.28515625" style="4"/>
    <col min="2307" max="2307" width="6.140625" style="4" customWidth="1"/>
    <col min="2308" max="2308" width="58.7109375" style="4" customWidth="1"/>
    <col min="2309" max="2311" width="16.85546875" style="4" customWidth="1"/>
    <col min="2312" max="2313" width="18.85546875" style="4" customWidth="1"/>
    <col min="2314" max="2314" width="10.140625" style="4" customWidth="1"/>
    <col min="2315" max="2515" width="18.85546875" style="4" customWidth="1"/>
    <col min="2516" max="2516" width="7.5703125" style="4" customWidth="1"/>
    <col min="2517" max="2559" width="13.28515625" style="4"/>
    <col min="2560" max="2560" width="6.7109375" style="4" customWidth="1"/>
    <col min="2561" max="2561" width="11.140625" style="4" customWidth="1"/>
    <col min="2562" max="2562" width="13.28515625" style="4"/>
    <col min="2563" max="2563" width="6.140625" style="4" customWidth="1"/>
    <col min="2564" max="2564" width="58.7109375" style="4" customWidth="1"/>
    <col min="2565" max="2567" width="16.85546875" style="4" customWidth="1"/>
    <col min="2568" max="2569" width="18.85546875" style="4" customWidth="1"/>
    <col min="2570" max="2570" width="10.140625" style="4" customWidth="1"/>
    <col min="2571" max="2771" width="18.85546875" style="4" customWidth="1"/>
    <col min="2772" max="2772" width="7.5703125" style="4" customWidth="1"/>
    <col min="2773" max="2815" width="13.28515625" style="4"/>
    <col min="2816" max="2816" width="6.7109375" style="4" customWidth="1"/>
    <col min="2817" max="2817" width="11.140625" style="4" customWidth="1"/>
    <col min="2818" max="2818" width="13.28515625" style="4"/>
    <col min="2819" max="2819" width="6.140625" style="4" customWidth="1"/>
    <col min="2820" max="2820" width="58.7109375" style="4" customWidth="1"/>
    <col min="2821" max="2823" width="16.85546875" style="4" customWidth="1"/>
    <col min="2824" max="2825" width="18.85546875" style="4" customWidth="1"/>
    <col min="2826" max="2826" width="10.140625" style="4" customWidth="1"/>
    <col min="2827" max="3027" width="18.85546875" style="4" customWidth="1"/>
    <col min="3028" max="3028" width="7.5703125" style="4" customWidth="1"/>
    <col min="3029" max="3071" width="13.28515625" style="4"/>
    <col min="3072" max="3072" width="6.7109375" style="4" customWidth="1"/>
    <col min="3073" max="3073" width="11.140625" style="4" customWidth="1"/>
    <col min="3074" max="3074" width="13.28515625" style="4"/>
    <col min="3075" max="3075" width="6.140625" style="4" customWidth="1"/>
    <col min="3076" max="3076" width="58.7109375" style="4" customWidth="1"/>
    <col min="3077" max="3079" width="16.85546875" style="4" customWidth="1"/>
    <col min="3080" max="3081" width="18.85546875" style="4" customWidth="1"/>
    <col min="3082" max="3082" width="10.140625" style="4" customWidth="1"/>
    <col min="3083" max="3283" width="18.85546875" style="4" customWidth="1"/>
    <col min="3284" max="3284" width="7.5703125" style="4" customWidth="1"/>
    <col min="3285" max="3327" width="13.28515625" style="4"/>
    <col min="3328" max="3328" width="6.7109375" style="4" customWidth="1"/>
    <col min="3329" max="3329" width="11.140625" style="4" customWidth="1"/>
    <col min="3330" max="3330" width="13.28515625" style="4"/>
    <col min="3331" max="3331" width="6.140625" style="4" customWidth="1"/>
    <col min="3332" max="3332" width="58.7109375" style="4" customWidth="1"/>
    <col min="3333" max="3335" width="16.85546875" style="4" customWidth="1"/>
    <col min="3336" max="3337" width="18.85546875" style="4" customWidth="1"/>
    <col min="3338" max="3338" width="10.140625" style="4" customWidth="1"/>
    <col min="3339" max="3539" width="18.85546875" style="4" customWidth="1"/>
    <col min="3540" max="3540" width="7.5703125" style="4" customWidth="1"/>
    <col min="3541" max="3583" width="13.28515625" style="4"/>
    <col min="3584" max="3584" width="6.7109375" style="4" customWidth="1"/>
    <col min="3585" max="3585" width="11.140625" style="4" customWidth="1"/>
    <col min="3586" max="3586" width="13.28515625" style="4"/>
    <col min="3587" max="3587" width="6.140625" style="4" customWidth="1"/>
    <col min="3588" max="3588" width="58.7109375" style="4" customWidth="1"/>
    <col min="3589" max="3591" width="16.85546875" style="4" customWidth="1"/>
    <col min="3592" max="3593" width="18.85546875" style="4" customWidth="1"/>
    <col min="3594" max="3594" width="10.140625" style="4" customWidth="1"/>
    <col min="3595" max="3795" width="18.85546875" style="4" customWidth="1"/>
    <col min="3796" max="3796" width="7.5703125" style="4" customWidth="1"/>
    <col min="3797" max="3839" width="13.28515625" style="4"/>
    <col min="3840" max="3840" width="6.7109375" style="4" customWidth="1"/>
    <col min="3841" max="3841" width="11.140625" style="4" customWidth="1"/>
    <col min="3842" max="3842" width="13.28515625" style="4"/>
    <col min="3843" max="3843" width="6.140625" style="4" customWidth="1"/>
    <col min="3844" max="3844" width="58.7109375" style="4" customWidth="1"/>
    <col min="3845" max="3847" width="16.85546875" style="4" customWidth="1"/>
    <col min="3848" max="3849" width="18.85546875" style="4" customWidth="1"/>
    <col min="3850" max="3850" width="10.140625" style="4" customWidth="1"/>
    <col min="3851" max="4051" width="18.85546875" style="4" customWidth="1"/>
    <col min="4052" max="4052" width="7.5703125" style="4" customWidth="1"/>
    <col min="4053" max="4095" width="13.28515625" style="4"/>
    <col min="4096" max="4096" width="6.7109375" style="4" customWidth="1"/>
    <col min="4097" max="4097" width="11.140625" style="4" customWidth="1"/>
    <col min="4098" max="4098" width="13.28515625" style="4"/>
    <col min="4099" max="4099" width="6.140625" style="4" customWidth="1"/>
    <col min="4100" max="4100" width="58.7109375" style="4" customWidth="1"/>
    <col min="4101" max="4103" width="16.85546875" style="4" customWidth="1"/>
    <col min="4104" max="4105" width="18.85546875" style="4" customWidth="1"/>
    <col min="4106" max="4106" width="10.140625" style="4" customWidth="1"/>
    <col min="4107" max="4307" width="18.85546875" style="4" customWidth="1"/>
    <col min="4308" max="4308" width="7.5703125" style="4" customWidth="1"/>
    <col min="4309" max="4351" width="13.28515625" style="4"/>
    <col min="4352" max="4352" width="6.7109375" style="4" customWidth="1"/>
    <col min="4353" max="4353" width="11.140625" style="4" customWidth="1"/>
    <col min="4354" max="4354" width="13.28515625" style="4"/>
    <col min="4355" max="4355" width="6.140625" style="4" customWidth="1"/>
    <col min="4356" max="4356" width="58.7109375" style="4" customWidth="1"/>
    <col min="4357" max="4359" width="16.85546875" style="4" customWidth="1"/>
    <col min="4360" max="4361" width="18.85546875" style="4" customWidth="1"/>
    <col min="4362" max="4362" width="10.140625" style="4" customWidth="1"/>
    <col min="4363" max="4563" width="18.85546875" style="4" customWidth="1"/>
    <col min="4564" max="4564" width="7.5703125" style="4" customWidth="1"/>
    <col min="4565" max="4607" width="13.28515625" style="4"/>
    <col min="4608" max="4608" width="6.7109375" style="4" customWidth="1"/>
    <col min="4609" max="4609" width="11.140625" style="4" customWidth="1"/>
    <col min="4610" max="4610" width="13.28515625" style="4"/>
    <col min="4611" max="4611" width="6.140625" style="4" customWidth="1"/>
    <col min="4612" max="4612" width="58.7109375" style="4" customWidth="1"/>
    <col min="4613" max="4615" width="16.85546875" style="4" customWidth="1"/>
    <col min="4616" max="4617" width="18.85546875" style="4" customWidth="1"/>
    <col min="4618" max="4618" width="10.140625" style="4" customWidth="1"/>
    <col min="4619" max="4819" width="18.85546875" style="4" customWidth="1"/>
    <col min="4820" max="4820" width="7.5703125" style="4" customWidth="1"/>
    <col min="4821" max="4863" width="13.28515625" style="4"/>
    <col min="4864" max="4864" width="6.7109375" style="4" customWidth="1"/>
    <col min="4865" max="4865" width="11.140625" style="4" customWidth="1"/>
    <col min="4866" max="4866" width="13.28515625" style="4"/>
    <col min="4867" max="4867" width="6.140625" style="4" customWidth="1"/>
    <col min="4868" max="4868" width="58.7109375" style="4" customWidth="1"/>
    <col min="4869" max="4871" width="16.85546875" style="4" customWidth="1"/>
    <col min="4872" max="4873" width="18.85546875" style="4" customWidth="1"/>
    <col min="4874" max="4874" width="10.140625" style="4" customWidth="1"/>
    <col min="4875" max="5075" width="18.85546875" style="4" customWidth="1"/>
    <col min="5076" max="5076" width="7.5703125" style="4" customWidth="1"/>
    <col min="5077" max="5119" width="13.28515625" style="4"/>
    <col min="5120" max="5120" width="6.7109375" style="4" customWidth="1"/>
    <col min="5121" max="5121" width="11.140625" style="4" customWidth="1"/>
    <col min="5122" max="5122" width="13.28515625" style="4"/>
    <col min="5123" max="5123" width="6.140625" style="4" customWidth="1"/>
    <col min="5124" max="5124" width="58.7109375" style="4" customWidth="1"/>
    <col min="5125" max="5127" width="16.85546875" style="4" customWidth="1"/>
    <col min="5128" max="5129" width="18.85546875" style="4" customWidth="1"/>
    <col min="5130" max="5130" width="10.140625" style="4" customWidth="1"/>
    <col min="5131" max="5331" width="18.85546875" style="4" customWidth="1"/>
    <col min="5332" max="5332" width="7.5703125" style="4" customWidth="1"/>
    <col min="5333" max="5375" width="13.28515625" style="4"/>
    <col min="5376" max="5376" width="6.7109375" style="4" customWidth="1"/>
    <col min="5377" max="5377" width="11.140625" style="4" customWidth="1"/>
    <col min="5378" max="5378" width="13.28515625" style="4"/>
    <col min="5379" max="5379" width="6.140625" style="4" customWidth="1"/>
    <col min="5380" max="5380" width="58.7109375" style="4" customWidth="1"/>
    <col min="5381" max="5383" width="16.85546875" style="4" customWidth="1"/>
    <col min="5384" max="5385" width="18.85546875" style="4" customWidth="1"/>
    <col min="5386" max="5386" width="10.140625" style="4" customWidth="1"/>
    <col min="5387" max="5587" width="18.85546875" style="4" customWidth="1"/>
    <col min="5588" max="5588" width="7.5703125" style="4" customWidth="1"/>
    <col min="5589" max="5631" width="13.28515625" style="4"/>
    <col min="5632" max="5632" width="6.7109375" style="4" customWidth="1"/>
    <col min="5633" max="5633" width="11.140625" style="4" customWidth="1"/>
    <col min="5634" max="5634" width="13.28515625" style="4"/>
    <col min="5635" max="5635" width="6.140625" style="4" customWidth="1"/>
    <col min="5636" max="5636" width="58.7109375" style="4" customWidth="1"/>
    <col min="5637" max="5639" width="16.85546875" style="4" customWidth="1"/>
    <col min="5640" max="5641" width="18.85546875" style="4" customWidth="1"/>
    <col min="5642" max="5642" width="10.140625" style="4" customWidth="1"/>
    <col min="5643" max="5843" width="18.85546875" style="4" customWidth="1"/>
    <col min="5844" max="5844" width="7.5703125" style="4" customWidth="1"/>
    <col min="5845" max="5887" width="13.28515625" style="4"/>
    <col min="5888" max="5888" width="6.7109375" style="4" customWidth="1"/>
    <col min="5889" max="5889" width="11.140625" style="4" customWidth="1"/>
    <col min="5890" max="5890" width="13.28515625" style="4"/>
    <col min="5891" max="5891" width="6.140625" style="4" customWidth="1"/>
    <col min="5892" max="5892" width="58.7109375" style="4" customWidth="1"/>
    <col min="5893" max="5895" width="16.85546875" style="4" customWidth="1"/>
    <col min="5896" max="5897" width="18.85546875" style="4" customWidth="1"/>
    <col min="5898" max="5898" width="10.140625" style="4" customWidth="1"/>
    <col min="5899" max="6099" width="18.85546875" style="4" customWidth="1"/>
    <col min="6100" max="6100" width="7.5703125" style="4" customWidth="1"/>
    <col min="6101" max="6143" width="13.28515625" style="4"/>
    <col min="6144" max="6144" width="6.7109375" style="4" customWidth="1"/>
    <col min="6145" max="6145" width="11.140625" style="4" customWidth="1"/>
    <col min="6146" max="6146" width="13.28515625" style="4"/>
    <col min="6147" max="6147" width="6.140625" style="4" customWidth="1"/>
    <col min="6148" max="6148" width="58.7109375" style="4" customWidth="1"/>
    <col min="6149" max="6151" width="16.85546875" style="4" customWidth="1"/>
    <col min="6152" max="6153" width="18.85546875" style="4" customWidth="1"/>
    <col min="6154" max="6154" width="10.140625" style="4" customWidth="1"/>
    <col min="6155" max="6355" width="18.85546875" style="4" customWidth="1"/>
    <col min="6356" max="6356" width="7.5703125" style="4" customWidth="1"/>
    <col min="6357" max="6399" width="13.28515625" style="4"/>
    <col min="6400" max="6400" width="6.7109375" style="4" customWidth="1"/>
    <col min="6401" max="6401" width="11.140625" style="4" customWidth="1"/>
    <col min="6402" max="6402" width="13.28515625" style="4"/>
    <col min="6403" max="6403" width="6.140625" style="4" customWidth="1"/>
    <col min="6404" max="6404" width="58.7109375" style="4" customWidth="1"/>
    <col min="6405" max="6407" width="16.85546875" style="4" customWidth="1"/>
    <col min="6408" max="6409" width="18.85546875" style="4" customWidth="1"/>
    <col min="6410" max="6410" width="10.140625" style="4" customWidth="1"/>
    <col min="6411" max="6611" width="18.85546875" style="4" customWidth="1"/>
    <col min="6612" max="6612" width="7.5703125" style="4" customWidth="1"/>
    <col min="6613" max="6655" width="13.28515625" style="4"/>
    <col min="6656" max="6656" width="6.7109375" style="4" customWidth="1"/>
    <col min="6657" max="6657" width="11.140625" style="4" customWidth="1"/>
    <col min="6658" max="6658" width="13.28515625" style="4"/>
    <col min="6659" max="6659" width="6.140625" style="4" customWidth="1"/>
    <col min="6660" max="6660" width="58.7109375" style="4" customWidth="1"/>
    <col min="6661" max="6663" width="16.85546875" style="4" customWidth="1"/>
    <col min="6664" max="6665" width="18.85546875" style="4" customWidth="1"/>
    <col min="6666" max="6666" width="10.140625" style="4" customWidth="1"/>
    <col min="6667" max="6867" width="18.85546875" style="4" customWidth="1"/>
    <col min="6868" max="6868" width="7.5703125" style="4" customWidth="1"/>
    <col min="6869" max="6911" width="13.28515625" style="4"/>
    <col min="6912" max="6912" width="6.7109375" style="4" customWidth="1"/>
    <col min="6913" max="6913" width="11.140625" style="4" customWidth="1"/>
    <col min="6914" max="6914" width="13.28515625" style="4"/>
    <col min="6915" max="6915" width="6.140625" style="4" customWidth="1"/>
    <col min="6916" max="6916" width="58.7109375" style="4" customWidth="1"/>
    <col min="6917" max="6919" width="16.85546875" style="4" customWidth="1"/>
    <col min="6920" max="6921" width="18.85546875" style="4" customWidth="1"/>
    <col min="6922" max="6922" width="10.140625" style="4" customWidth="1"/>
    <col min="6923" max="7123" width="18.85546875" style="4" customWidth="1"/>
    <col min="7124" max="7124" width="7.5703125" style="4" customWidth="1"/>
    <col min="7125" max="7167" width="13.28515625" style="4"/>
    <col min="7168" max="7168" width="6.7109375" style="4" customWidth="1"/>
    <col min="7169" max="7169" width="11.140625" style="4" customWidth="1"/>
    <col min="7170" max="7170" width="13.28515625" style="4"/>
    <col min="7171" max="7171" width="6.140625" style="4" customWidth="1"/>
    <col min="7172" max="7172" width="58.7109375" style="4" customWidth="1"/>
    <col min="7173" max="7175" width="16.85546875" style="4" customWidth="1"/>
    <col min="7176" max="7177" width="18.85546875" style="4" customWidth="1"/>
    <col min="7178" max="7178" width="10.140625" style="4" customWidth="1"/>
    <col min="7179" max="7379" width="18.85546875" style="4" customWidth="1"/>
    <col min="7380" max="7380" width="7.5703125" style="4" customWidth="1"/>
    <col min="7381" max="7423" width="13.28515625" style="4"/>
    <col min="7424" max="7424" width="6.7109375" style="4" customWidth="1"/>
    <col min="7425" max="7425" width="11.140625" style="4" customWidth="1"/>
    <col min="7426" max="7426" width="13.28515625" style="4"/>
    <col min="7427" max="7427" width="6.140625" style="4" customWidth="1"/>
    <col min="7428" max="7428" width="58.7109375" style="4" customWidth="1"/>
    <col min="7429" max="7431" width="16.85546875" style="4" customWidth="1"/>
    <col min="7432" max="7433" width="18.85546875" style="4" customWidth="1"/>
    <col min="7434" max="7434" width="10.140625" style="4" customWidth="1"/>
    <col min="7435" max="7635" width="18.85546875" style="4" customWidth="1"/>
    <col min="7636" max="7636" width="7.5703125" style="4" customWidth="1"/>
    <col min="7637" max="7679" width="13.28515625" style="4"/>
    <col min="7680" max="7680" width="6.7109375" style="4" customWidth="1"/>
    <col min="7681" max="7681" width="11.140625" style="4" customWidth="1"/>
    <col min="7682" max="7682" width="13.28515625" style="4"/>
    <col min="7683" max="7683" width="6.140625" style="4" customWidth="1"/>
    <col min="7684" max="7684" width="58.7109375" style="4" customWidth="1"/>
    <col min="7685" max="7687" width="16.85546875" style="4" customWidth="1"/>
    <col min="7688" max="7689" width="18.85546875" style="4" customWidth="1"/>
    <col min="7690" max="7690" width="10.140625" style="4" customWidth="1"/>
    <col min="7691" max="7891" width="18.85546875" style="4" customWidth="1"/>
    <col min="7892" max="7892" width="7.5703125" style="4" customWidth="1"/>
    <col min="7893" max="7935" width="13.28515625" style="4"/>
    <col min="7936" max="7936" width="6.7109375" style="4" customWidth="1"/>
    <col min="7937" max="7937" width="11.140625" style="4" customWidth="1"/>
    <col min="7938" max="7938" width="13.28515625" style="4"/>
    <col min="7939" max="7939" width="6.140625" style="4" customWidth="1"/>
    <col min="7940" max="7940" width="58.7109375" style="4" customWidth="1"/>
    <col min="7941" max="7943" width="16.85546875" style="4" customWidth="1"/>
    <col min="7944" max="7945" width="18.85546875" style="4" customWidth="1"/>
    <col min="7946" max="7946" width="10.140625" style="4" customWidth="1"/>
    <col min="7947" max="8147" width="18.85546875" style="4" customWidth="1"/>
    <col min="8148" max="8148" width="7.5703125" style="4" customWidth="1"/>
    <col min="8149" max="8191" width="13.28515625" style="4"/>
    <col min="8192" max="8192" width="6.7109375" style="4" customWidth="1"/>
    <col min="8193" max="8193" width="11.140625" style="4" customWidth="1"/>
    <col min="8194" max="8194" width="13.28515625" style="4"/>
    <col min="8195" max="8195" width="6.140625" style="4" customWidth="1"/>
    <col min="8196" max="8196" width="58.7109375" style="4" customWidth="1"/>
    <col min="8197" max="8199" width="16.85546875" style="4" customWidth="1"/>
    <col min="8200" max="8201" width="18.85546875" style="4" customWidth="1"/>
    <col min="8202" max="8202" width="10.140625" style="4" customWidth="1"/>
    <col min="8203" max="8403" width="18.85546875" style="4" customWidth="1"/>
    <col min="8404" max="8404" width="7.5703125" style="4" customWidth="1"/>
    <col min="8405" max="8447" width="13.28515625" style="4"/>
    <col min="8448" max="8448" width="6.7109375" style="4" customWidth="1"/>
    <col min="8449" max="8449" width="11.140625" style="4" customWidth="1"/>
    <col min="8450" max="8450" width="13.28515625" style="4"/>
    <col min="8451" max="8451" width="6.140625" style="4" customWidth="1"/>
    <col min="8452" max="8452" width="58.7109375" style="4" customWidth="1"/>
    <col min="8453" max="8455" width="16.85546875" style="4" customWidth="1"/>
    <col min="8456" max="8457" width="18.85546875" style="4" customWidth="1"/>
    <col min="8458" max="8458" width="10.140625" style="4" customWidth="1"/>
    <col min="8459" max="8659" width="18.85546875" style="4" customWidth="1"/>
    <col min="8660" max="8660" width="7.5703125" style="4" customWidth="1"/>
    <col min="8661" max="8703" width="13.28515625" style="4"/>
    <col min="8704" max="8704" width="6.7109375" style="4" customWidth="1"/>
    <col min="8705" max="8705" width="11.140625" style="4" customWidth="1"/>
    <col min="8706" max="8706" width="13.28515625" style="4"/>
    <col min="8707" max="8707" width="6.140625" style="4" customWidth="1"/>
    <col min="8708" max="8708" width="58.7109375" style="4" customWidth="1"/>
    <col min="8709" max="8711" width="16.85546875" style="4" customWidth="1"/>
    <col min="8712" max="8713" width="18.85546875" style="4" customWidth="1"/>
    <col min="8714" max="8714" width="10.140625" style="4" customWidth="1"/>
    <col min="8715" max="8915" width="18.85546875" style="4" customWidth="1"/>
    <col min="8916" max="8916" width="7.5703125" style="4" customWidth="1"/>
    <col min="8917" max="8959" width="13.28515625" style="4"/>
    <col min="8960" max="8960" width="6.7109375" style="4" customWidth="1"/>
    <col min="8961" max="8961" width="11.140625" style="4" customWidth="1"/>
    <col min="8962" max="8962" width="13.28515625" style="4"/>
    <col min="8963" max="8963" width="6.140625" style="4" customWidth="1"/>
    <col min="8964" max="8964" width="58.7109375" style="4" customWidth="1"/>
    <col min="8965" max="8967" width="16.85546875" style="4" customWidth="1"/>
    <col min="8968" max="8969" width="18.85546875" style="4" customWidth="1"/>
    <col min="8970" max="8970" width="10.140625" style="4" customWidth="1"/>
    <col min="8971" max="9171" width="18.85546875" style="4" customWidth="1"/>
    <col min="9172" max="9172" width="7.5703125" style="4" customWidth="1"/>
    <col min="9173" max="9215" width="13.28515625" style="4"/>
    <col min="9216" max="9216" width="6.7109375" style="4" customWidth="1"/>
    <col min="9217" max="9217" width="11.140625" style="4" customWidth="1"/>
    <col min="9218" max="9218" width="13.28515625" style="4"/>
    <col min="9219" max="9219" width="6.140625" style="4" customWidth="1"/>
    <col min="9220" max="9220" width="58.7109375" style="4" customWidth="1"/>
    <col min="9221" max="9223" width="16.85546875" style="4" customWidth="1"/>
    <col min="9224" max="9225" width="18.85546875" style="4" customWidth="1"/>
    <col min="9226" max="9226" width="10.140625" style="4" customWidth="1"/>
    <col min="9227" max="9427" width="18.85546875" style="4" customWidth="1"/>
    <col min="9428" max="9428" width="7.5703125" style="4" customWidth="1"/>
    <col min="9429" max="9471" width="13.28515625" style="4"/>
    <col min="9472" max="9472" width="6.7109375" style="4" customWidth="1"/>
    <col min="9473" max="9473" width="11.140625" style="4" customWidth="1"/>
    <col min="9474" max="9474" width="13.28515625" style="4"/>
    <col min="9475" max="9475" width="6.140625" style="4" customWidth="1"/>
    <col min="9476" max="9476" width="58.7109375" style="4" customWidth="1"/>
    <col min="9477" max="9479" width="16.85546875" style="4" customWidth="1"/>
    <col min="9480" max="9481" width="18.85546875" style="4" customWidth="1"/>
    <col min="9482" max="9482" width="10.140625" style="4" customWidth="1"/>
    <col min="9483" max="9683" width="18.85546875" style="4" customWidth="1"/>
    <col min="9684" max="9684" width="7.5703125" style="4" customWidth="1"/>
    <col min="9685" max="9727" width="13.28515625" style="4"/>
    <col min="9728" max="9728" width="6.7109375" style="4" customWidth="1"/>
    <col min="9729" max="9729" width="11.140625" style="4" customWidth="1"/>
    <col min="9730" max="9730" width="13.28515625" style="4"/>
    <col min="9731" max="9731" width="6.140625" style="4" customWidth="1"/>
    <col min="9732" max="9732" width="58.7109375" style="4" customWidth="1"/>
    <col min="9733" max="9735" width="16.85546875" style="4" customWidth="1"/>
    <col min="9736" max="9737" width="18.85546875" style="4" customWidth="1"/>
    <col min="9738" max="9738" width="10.140625" style="4" customWidth="1"/>
    <col min="9739" max="9939" width="18.85546875" style="4" customWidth="1"/>
    <col min="9940" max="9940" width="7.5703125" style="4" customWidth="1"/>
    <col min="9941" max="9983" width="13.28515625" style="4"/>
    <col min="9984" max="9984" width="6.7109375" style="4" customWidth="1"/>
    <col min="9985" max="9985" width="11.140625" style="4" customWidth="1"/>
    <col min="9986" max="9986" width="13.28515625" style="4"/>
    <col min="9987" max="9987" width="6.140625" style="4" customWidth="1"/>
    <col min="9988" max="9988" width="58.7109375" style="4" customWidth="1"/>
    <col min="9989" max="9991" width="16.85546875" style="4" customWidth="1"/>
    <col min="9992" max="9993" width="18.85546875" style="4" customWidth="1"/>
    <col min="9994" max="9994" width="10.140625" style="4" customWidth="1"/>
    <col min="9995" max="10195" width="18.85546875" style="4" customWidth="1"/>
    <col min="10196" max="10196" width="7.5703125" style="4" customWidth="1"/>
    <col min="10197" max="10239" width="13.28515625" style="4"/>
    <col min="10240" max="10240" width="6.7109375" style="4" customWidth="1"/>
    <col min="10241" max="10241" width="11.140625" style="4" customWidth="1"/>
    <col min="10242" max="10242" width="13.28515625" style="4"/>
    <col min="10243" max="10243" width="6.140625" style="4" customWidth="1"/>
    <col min="10244" max="10244" width="58.7109375" style="4" customWidth="1"/>
    <col min="10245" max="10247" width="16.85546875" style="4" customWidth="1"/>
    <col min="10248" max="10249" width="18.85546875" style="4" customWidth="1"/>
    <col min="10250" max="10250" width="10.140625" style="4" customWidth="1"/>
    <col min="10251" max="10451" width="18.85546875" style="4" customWidth="1"/>
    <col min="10452" max="10452" width="7.5703125" style="4" customWidth="1"/>
    <col min="10453" max="10495" width="13.28515625" style="4"/>
    <col min="10496" max="10496" width="6.7109375" style="4" customWidth="1"/>
    <col min="10497" max="10497" width="11.140625" style="4" customWidth="1"/>
    <col min="10498" max="10498" width="13.28515625" style="4"/>
    <col min="10499" max="10499" width="6.140625" style="4" customWidth="1"/>
    <col min="10500" max="10500" width="58.7109375" style="4" customWidth="1"/>
    <col min="10501" max="10503" width="16.85546875" style="4" customWidth="1"/>
    <col min="10504" max="10505" width="18.85546875" style="4" customWidth="1"/>
    <col min="10506" max="10506" width="10.140625" style="4" customWidth="1"/>
    <col min="10507" max="10707" width="18.85546875" style="4" customWidth="1"/>
    <col min="10708" max="10708" width="7.5703125" style="4" customWidth="1"/>
    <col min="10709" max="10751" width="13.28515625" style="4"/>
    <col min="10752" max="10752" width="6.7109375" style="4" customWidth="1"/>
    <col min="10753" max="10753" width="11.140625" style="4" customWidth="1"/>
    <col min="10754" max="10754" width="13.28515625" style="4"/>
    <col min="10755" max="10755" width="6.140625" style="4" customWidth="1"/>
    <col min="10756" max="10756" width="58.7109375" style="4" customWidth="1"/>
    <col min="10757" max="10759" width="16.85546875" style="4" customWidth="1"/>
    <col min="10760" max="10761" width="18.85546875" style="4" customWidth="1"/>
    <col min="10762" max="10762" width="10.140625" style="4" customWidth="1"/>
    <col min="10763" max="10963" width="18.85546875" style="4" customWidth="1"/>
    <col min="10964" max="10964" width="7.5703125" style="4" customWidth="1"/>
    <col min="10965" max="11007" width="13.28515625" style="4"/>
    <col min="11008" max="11008" width="6.7109375" style="4" customWidth="1"/>
    <col min="11009" max="11009" width="11.140625" style="4" customWidth="1"/>
    <col min="11010" max="11010" width="13.28515625" style="4"/>
    <col min="11011" max="11011" width="6.140625" style="4" customWidth="1"/>
    <col min="11012" max="11012" width="58.7109375" style="4" customWidth="1"/>
    <col min="11013" max="11015" width="16.85546875" style="4" customWidth="1"/>
    <col min="11016" max="11017" width="18.85546875" style="4" customWidth="1"/>
    <col min="11018" max="11018" width="10.140625" style="4" customWidth="1"/>
    <col min="11019" max="11219" width="18.85546875" style="4" customWidth="1"/>
    <col min="11220" max="11220" width="7.5703125" style="4" customWidth="1"/>
    <col min="11221" max="11263" width="13.28515625" style="4"/>
    <col min="11264" max="11264" width="6.7109375" style="4" customWidth="1"/>
    <col min="11265" max="11265" width="11.140625" style="4" customWidth="1"/>
    <col min="11266" max="11266" width="13.28515625" style="4"/>
    <col min="11267" max="11267" width="6.140625" style="4" customWidth="1"/>
    <col min="11268" max="11268" width="58.7109375" style="4" customWidth="1"/>
    <col min="11269" max="11271" width="16.85546875" style="4" customWidth="1"/>
    <col min="11272" max="11273" width="18.85546875" style="4" customWidth="1"/>
    <col min="11274" max="11274" width="10.140625" style="4" customWidth="1"/>
    <col min="11275" max="11475" width="18.85546875" style="4" customWidth="1"/>
    <col min="11476" max="11476" width="7.5703125" style="4" customWidth="1"/>
    <col min="11477" max="11519" width="13.28515625" style="4"/>
    <col min="11520" max="11520" width="6.7109375" style="4" customWidth="1"/>
    <col min="11521" max="11521" width="11.140625" style="4" customWidth="1"/>
    <col min="11522" max="11522" width="13.28515625" style="4"/>
    <col min="11523" max="11523" width="6.140625" style="4" customWidth="1"/>
    <col min="11524" max="11524" width="58.7109375" style="4" customWidth="1"/>
    <col min="11525" max="11527" width="16.85546875" style="4" customWidth="1"/>
    <col min="11528" max="11529" width="18.85546875" style="4" customWidth="1"/>
    <col min="11530" max="11530" width="10.140625" style="4" customWidth="1"/>
    <col min="11531" max="11731" width="18.85546875" style="4" customWidth="1"/>
    <col min="11732" max="11732" width="7.5703125" style="4" customWidth="1"/>
    <col min="11733" max="11775" width="13.28515625" style="4"/>
    <col min="11776" max="11776" width="6.7109375" style="4" customWidth="1"/>
    <col min="11777" max="11777" width="11.140625" style="4" customWidth="1"/>
    <col min="11778" max="11778" width="13.28515625" style="4"/>
    <col min="11779" max="11779" width="6.140625" style="4" customWidth="1"/>
    <col min="11780" max="11780" width="58.7109375" style="4" customWidth="1"/>
    <col min="11781" max="11783" width="16.85546875" style="4" customWidth="1"/>
    <col min="11784" max="11785" width="18.85546875" style="4" customWidth="1"/>
    <col min="11786" max="11786" width="10.140625" style="4" customWidth="1"/>
    <col min="11787" max="11987" width="18.85546875" style="4" customWidth="1"/>
    <col min="11988" max="11988" width="7.5703125" style="4" customWidth="1"/>
    <col min="11989" max="12031" width="13.28515625" style="4"/>
    <col min="12032" max="12032" width="6.7109375" style="4" customWidth="1"/>
    <col min="12033" max="12033" width="11.140625" style="4" customWidth="1"/>
    <col min="12034" max="12034" width="13.28515625" style="4"/>
    <col min="12035" max="12035" width="6.140625" style="4" customWidth="1"/>
    <col min="12036" max="12036" width="58.7109375" style="4" customWidth="1"/>
    <col min="12037" max="12039" width="16.85546875" style="4" customWidth="1"/>
    <col min="12040" max="12041" width="18.85546875" style="4" customWidth="1"/>
    <col min="12042" max="12042" width="10.140625" style="4" customWidth="1"/>
    <col min="12043" max="12243" width="18.85546875" style="4" customWidth="1"/>
    <col min="12244" max="12244" width="7.5703125" style="4" customWidth="1"/>
    <col min="12245" max="12287" width="13.28515625" style="4"/>
    <col min="12288" max="12288" width="6.7109375" style="4" customWidth="1"/>
    <col min="12289" max="12289" width="11.140625" style="4" customWidth="1"/>
    <col min="12290" max="12290" width="13.28515625" style="4"/>
    <col min="12291" max="12291" width="6.140625" style="4" customWidth="1"/>
    <col min="12292" max="12292" width="58.7109375" style="4" customWidth="1"/>
    <col min="12293" max="12295" width="16.85546875" style="4" customWidth="1"/>
    <col min="12296" max="12297" width="18.85546875" style="4" customWidth="1"/>
    <col min="12298" max="12298" width="10.140625" style="4" customWidth="1"/>
    <col min="12299" max="12499" width="18.85546875" style="4" customWidth="1"/>
    <col min="12500" max="12500" width="7.5703125" style="4" customWidth="1"/>
    <col min="12501" max="12543" width="13.28515625" style="4"/>
    <col min="12544" max="12544" width="6.7109375" style="4" customWidth="1"/>
    <col min="12545" max="12545" width="11.140625" style="4" customWidth="1"/>
    <col min="12546" max="12546" width="13.28515625" style="4"/>
    <col min="12547" max="12547" width="6.140625" style="4" customWidth="1"/>
    <col min="12548" max="12548" width="58.7109375" style="4" customWidth="1"/>
    <col min="12549" max="12551" width="16.85546875" style="4" customWidth="1"/>
    <col min="12552" max="12553" width="18.85546875" style="4" customWidth="1"/>
    <col min="12554" max="12554" width="10.140625" style="4" customWidth="1"/>
    <col min="12555" max="12755" width="18.85546875" style="4" customWidth="1"/>
    <col min="12756" max="12756" width="7.5703125" style="4" customWidth="1"/>
    <col min="12757" max="12799" width="13.28515625" style="4"/>
    <col min="12800" max="12800" width="6.7109375" style="4" customWidth="1"/>
    <col min="12801" max="12801" width="11.140625" style="4" customWidth="1"/>
    <col min="12802" max="12802" width="13.28515625" style="4"/>
    <col min="12803" max="12803" width="6.140625" style="4" customWidth="1"/>
    <col min="12804" max="12804" width="58.7109375" style="4" customWidth="1"/>
    <col min="12805" max="12807" width="16.85546875" style="4" customWidth="1"/>
    <col min="12808" max="12809" width="18.85546875" style="4" customWidth="1"/>
    <col min="12810" max="12810" width="10.140625" style="4" customWidth="1"/>
    <col min="12811" max="13011" width="18.85546875" style="4" customWidth="1"/>
    <col min="13012" max="13012" width="7.5703125" style="4" customWidth="1"/>
    <col min="13013" max="13055" width="13.28515625" style="4"/>
    <col min="13056" max="13056" width="6.7109375" style="4" customWidth="1"/>
    <col min="13057" max="13057" width="11.140625" style="4" customWidth="1"/>
    <col min="13058" max="13058" width="13.28515625" style="4"/>
    <col min="13059" max="13059" width="6.140625" style="4" customWidth="1"/>
    <col min="13060" max="13060" width="58.7109375" style="4" customWidth="1"/>
    <col min="13061" max="13063" width="16.85546875" style="4" customWidth="1"/>
    <col min="13064" max="13065" width="18.85546875" style="4" customWidth="1"/>
    <col min="13066" max="13066" width="10.140625" style="4" customWidth="1"/>
    <col min="13067" max="13267" width="18.85546875" style="4" customWidth="1"/>
    <col min="13268" max="13268" width="7.5703125" style="4" customWidth="1"/>
    <col min="13269" max="13311" width="13.28515625" style="4"/>
    <col min="13312" max="13312" width="6.7109375" style="4" customWidth="1"/>
    <col min="13313" max="13313" width="11.140625" style="4" customWidth="1"/>
    <col min="13314" max="13314" width="13.28515625" style="4"/>
    <col min="13315" max="13315" width="6.140625" style="4" customWidth="1"/>
    <col min="13316" max="13316" width="58.7109375" style="4" customWidth="1"/>
    <col min="13317" max="13319" width="16.85546875" style="4" customWidth="1"/>
    <col min="13320" max="13321" width="18.85546875" style="4" customWidth="1"/>
    <col min="13322" max="13322" width="10.140625" style="4" customWidth="1"/>
    <col min="13323" max="13523" width="18.85546875" style="4" customWidth="1"/>
    <col min="13524" max="13524" width="7.5703125" style="4" customWidth="1"/>
    <col min="13525" max="13567" width="13.28515625" style="4"/>
    <col min="13568" max="13568" width="6.7109375" style="4" customWidth="1"/>
    <col min="13569" max="13569" width="11.140625" style="4" customWidth="1"/>
    <col min="13570" max="13570" width="13.28515625" style="4"/>
    <col min="13571" max="13571" width="6.140625" style="4" customWidth="1"/>
    <col min="13572" max="13572" width="58.7109375" style="4" customWidth="1"/>
    <col min="13573" max="13575" width="16.85546875" style="4" customWidth="1"/>
    <col min="13576" max="13577" width="18.85546875" style="4" customWidth="1"/>
    <col min="13578" max="13578" width="10.140625" style="4" customWidth="1"/>
    <col min="13579" max="13779" width="18.85546875" style="4" customWidth="1"/>
    <col min="13780" max="13780" width="7.5703125" style="4" customWidth="1"/>
    <col min="13781" max="13823" width="13.28515625" style="4"/>
    <col min="13824" max="13824" width="6.7109375" style="4" customWidth="1"/>
    <col min="13825" max="13825" width="11.140625" style="4" customWidth="1"/>
    <col min="13826" max="13826" width="13.28515625" style="4"/>
    <col min="13827" max="13827" width="6.140625" style="4" customWidth="1"/>
    <col min="13828" max="13828" width="58.7109375" style="4" customWidth="1"/>
    <col min="13829" max="13831" width="16.85546875" style="4" customWidth="1"/>
    <col min="13832" max="13833" width="18.85546875" style="4" customWidth="1"/>
    <col min="13834" max="13834" width="10.140625" style="4" customWidth="1"/>
    <col min="13835" max="14035" width="18.85546875" style="4" customWidth="1"/>
    <col min="14036" max="14036" width="7.5703125" style="4" customWidth="1"/>
    <col min="14037" max="14079" width="13.28515625" style="4"/>
    <col min="14080" max="14080" width="6.7109375" style="4" customWidth="1"/>
    <col min="14081" max="14081" width="11.140625" style="4" customWidth="1"/>
    <col min="14082" max="14082" width="13.28515625" style="4"/>
    <col min="14083" max="14083" width="6.140625" style="4" customWidth="1"/>
    <col min="14084" max="14084" width="58.7109375" style="4" customWidth="1"/>
    <col min="14085" max="14087" width="16.85546875" style="4" customWidth="1"/>
    <col min="14088" max="14089" width="18.85546875" style="4" customWidth="1"/>
    <col min="14090" max="14090" width="10.140625" style="4" customWidth="1"/>
    <col min="14091" max="14291" width="18.85546875" style="4" customWidth="1"/>
    <col min="14292" max="14292" width="7.5703125" style="4" customWidth="1"/>
    <col min="14293" max="14335" width="13.28515625" style="4"/>
    <col min="14336" max="14336" width="6.7109375" style="4" customWidth="1"/>
    <col min="14337" max="14337" width="11.140625" style="4" customWidth="1"/>
    <col min="14338" max="14338" width="13.28515625" style="4"/>
    <col min="14339" max="14339" width="6.140625" style="4" customWidth="1"/>
    <col min="14340" max="14340" width="58.7109375" style="4" customWidth="1"/>
    <col min="14341" max="14343" width="16.85546875" style="4" customWidth="1"/>
    <col min="14344" max="14345" width="18.85546875" style="4" customWidth="1"/>
    <col min="14346" max="14346" width="10.140625" style="4" customWidth="1"/>
    <col min="14347" max="14547" width="18.85546875" style="4" customWidth="1"/>
    <col min="14548" max="14548" width="7.5703125" style="4" customWidth="1"/>
    <col min="14549" max="14591" width="13.28515625" style="4"/>
    <col min="14592" max="14592" width="6.7109375" style="4" customWidth="1"/>
    <col min="14593" max="14593" width="11.140625" style="4" customWidth="1"/>
    <col min="14594" max="14594" width="13.28515625" style="4"/>
    <col min="14595" max="14595" width="6.140625" style="4" customWidth="1"/>
    <col min="14596" max="14596" width="58.7109375" style="4" customWidth="1"/>
    <col min="14597" max="14599" width="16.85546875" style="4" customWidth="1"/>
    <col min="14600" max="14601" width="18.85546875" style="4" customWidth="1"/>
    <col min="14602" max="14602" width="10.140625" style="4" customWidth="1"/>
    <col min="14603" max="14803" width="18.85546875" style="4" customWidth="1"/>
    <col min="14804" max="14804" width="7.5703125" style="4" customWidth="1"/>
    <col min="14805" max="14847" width="13.28515625" style="4"/>
    <col min="14848" max="14848" width="6.7109375" style="4" customWidth="1"/>
    <col min="14849" max="14849" width="11.140625" style="4" customWidth="1"/>
    <col min="14850" max="14850" width="13.28515625" style="4"/>
    <col min="14851" max="14851" width="6.140625" style="4" customWidth="1"/>
    <col min="14852" max="14852" width="58.7109375" style="4" customWidth="1"/>
    <col min="14853" max="14855" width="16.85546875" style="4" customWidth="1"/>
    <col min="14856" max="14857" width="18.85546875" style="4" customWidth="1"/>
    <col min="14858" max="14858" width="10.140625" style="4" customWidth="1"/>
    <col min="14859" max="15059" width="18.85546875" style="4" customWidth="1"/>
    <col min="15060" max="15060" width="7.5703125" style="4" customWidth="1"/>
    <col min="15061" max="15103" width="13.28515625" style="4"/>
    <col min="15104" max="15104" width="6.7109375" style="4" customWidth="1"/>
    <col min="15105" max="15105" width="11.140625" style="4" customWidth="1"/>
    <col min="15106" max="15106" width="13.28515625" style="4"/>
    <col min="15107" max="15107" width="6.140625" style="4" customWidth="1"/>
    <col min="15108" max="15108" width="58.7109375" style="4" customWidth="1"/>
    <col min="15109" max="15111" width="16.85546875" style="4" customWidth="1"/>
    <col min="15112" max="15113" width="18.85546875" style="4" customWidth="1"/>
    <col min="15114" max="15114" width="10.140625" style="4" customWidth="1"/>
    <col min="15115" max="15315" width="18.85546875" style="4" customWidth="1"/>
    <col min="15316" max="15316" width="7.5703125" style="4" customWidth="1"/>
    <col min="15317" max="15359" width="13.28515625" style="4"/>
    <col min="15360" max="15360" width="6.7109375" style="4" customWidth="1"/>
    <col min="15361" max="15361" width="11.140625" style="4" customWidth="1"/>
    <col min="15362" max="15362" width="13.28515625" style="4"/>
    <col min="15363" max="15363" width="6.140625" style="4" customWidth="1"/>
    <col min="15364" max="15364" width="58.7109375" style="4" customWidth="1"/>
    <col min="15365" max="15367" width="16.85546875" style="4" customWidth="1"/>
    <col min="15368" max="15369" width="18.85546875" style="4" customWidth="1"/>
    <col min="15370" max="15370" width="10.140625" style="4" customWidth="1"/>
    <col min="15371" max="15571" width="18.85546875" style="4" customWidth="1"/>
    <col min="15572" max="15572" width="7.5703125" style="4" customWidth="1"/>
    <col min="15573" max="15615" width="13.28515625" style="4"/>
    <col min="15616" max="15616" width="6.7109375" style="4" customWidth="1"/>
    <col min="15617" max="15617" width="11.140625" style="4" customWidth="1"/>
    <col min="15618" max="15618" width="13.28515625" style="4"/>
    <col min="15619" max="15619" width="6.140625" style="4" customWidth="1"/>
    <col min="15620" max="15620" width="58.7109375" style="4" customWidth="1"/>
    <col min="15621" max="15623" width="16.85546875" style="4" customWidth="1"/>
    <col min="15624" max="15625" width="18.85546875" style="4" customWidth="1"/>
    <col min="15626" max="15626" width="10.140625" style="4" customWidth="1"/>
    <col min="15627" max="15827" width="18.85546875" style="4" customWidth="1"/>
    <col min="15828" max="15828" width="7.5703125" style="4" customWidth="1"/>
    <col min="15829" max="15871" width="13.28515625" style="4"/>
    <col min="15872" max="15872" width="6.7109375" style="4" customWidth="1"/>
    <col min="15873" max="15873" width="11.140625" style="4" customWidth="1"/>
    <col min="15874" max="15874" width="13.28515625" style="4"/>
    <col min="15875" max="15875" width="6.140625" style="4" customWidth="1"/>
    <col min="15876" max="15876" width="58.7109375" style="4" customWidth="1"/>
    <col min="15877" max="15879" width="16.85546875" style="4" customWidth="1"/>
    <col min="15880" max="15881" width="18.85546875" style="4" customWidth="1"/>
    <col min="15882" max="15882" width="10.140625" style="4" customWidth="1"/>
    <col min="15883" max="16083" width="18.85546875" style="4" customWidth="1"/>
    <col min="16084" max="16084" width="7.5703125" style="4" customWidth="1"/>
    <col min="16085" max="16127" width="13.28515625" style="4"/>
    <col min="16128" max="16128" width="6.7109375" style="4" customWidth="1"/>
    <col min="16129" max="16129" width="11.140625" style="4" customWidth="1"/>
    <col min="16130" max="16130" width="13.28515625" style="4"/>
    <col min="16131" max="16131" width="6.140625" style="4" customWidth="1"/>
    <col min="16132" max="16132" width="58.7109375" style="4" customWidth="1"/>
    <col min="16133" max="16135" width="16.85546875" style="4" customWidth="1"/>
    <col min="16136" max="16137" width="18.85546875" style="4" customWidth="1"/>
    <col min="16138" max="16138" width="10.140625" style="4" customWidth="1"/>
    <col min="16139" max="16339" width="18.85546875" style="4" customWidth="1"/>
    <col min="16340" max="16340" width="7.5703125" style="4" customWidth="1"/>
    <col min="16341" max="16384" width="13.28515625" style="4"/>
  </cols>
  <sheetData>
    <row r="1" spans="1:48" ht="43.5" customHeight="1" thickBot="1" x14ac:dyDescent="0.3">
      <c r="A1" s="143" t="s">
        <v>80</v>
      </c>
      <c r="B1" s="144"/>
      <c r="C1" s="144"/>
      <c r="D1" s="144"/>
      <c r="E1" s="144"/>
      <c r="F1" s="144"/>
      <c r="G1" s="144"/>
      <c r="H1" s="144"/>
      <c r="I1" s="145"/>
      <c r="J1" s="146"/>
    </row>
    <row r="2" spans="1:48" ht="30.75" customHeight="1" x14ac:dyDescent="0.2">
      <c r="A2" s="7" t="s">
        <v>1</v>
      </c>
      <c r="B2" s="8" t="s">
        <v>2</v>
      </c>
      <c r="C2" s="147" t="s">
        <v>3</v>
      </c>
      <c r="D2" s="148"/>
      <c r="E2" s="149" t="s">
        <v>81</v>
      </c>
      <c r="F2" s="150"/>
      <c r="G2" s="10" t="s">
        <v>5</v>
      </c>
      <c r="H2" s="8" t="s">
        <v>82</v>
      </c>
      <c r="I2" s="151"/>
      <c r="J2" s="152"/>
    </row>
    <row r="3" spans="1:48" ht="42.75" customHeight="1" x14ac:dyDescent="0.2">
      <c r="A3" s="153"/>
      <c r="B3" s="154"/>
      <c r="C3" s="14"/>
      <c r="D3" s="155"/>
      <c r="E3" s="156"/>
      <c r="F3" s="17" t="s">
        <v>83</v>
      </c>
      <c r="G3" s="16"/>
      <c r="H3" s="17" t="s">
        <v>7</v>
      </c>
      <c r="I3" s="17" t="s">
        <v>8</v>
      </c>
      <c r="J3" s="18" t="s">
        <v>9</v>
      </c>
    </row>
    <row r="4" spans="1:48" s="23" customFormat="1" ht="20.100000000000001" customHeight="1" x14ac:dyDescent="0.25">
      <c r="A4" s="24">
        <v>750</v>
      </c>
      <c r="B4" s="25" t="s">
        <v>84</v>
      </c>
      <c r="C4" s="25"/>
      <c r="D4" s="25"/>
      <c r="E4" s="25"/>
      <c r="F4" s="26" t="e">
        <v>#REF!</v>
      </c>
      <c r="G4" s="26">
        <f>G5</f>
        <v>210000</v>
      </c>
      <c r="H4" s="26">
        <f t="shared" ref="H4:J5" si="0">H5</f>
        <v>59778</v>
      </c>
      <c r="I4" s="26">
        <f t="shared" si="0"/>
        <v>0</v>
      </c>
      <c r="J4" s="26">
        <f t="shared" si="0"/>
        <v>0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</row>
    <row r="5" spans="1:48" s="160" customFormat="1" ht="20.100000000000001" customHeight="1" x14ac:dyDescent="0.25">
      <c r="A5" s="157"/>
      <c r="B5" s="28">
        <v>75018</v>
      </c>
      <c r="C5" s="29" t="s">
        <v>85</v>
      </c>
      <c r="D5" s="29"/>
      <c r="E5" s="30"/>
      <c r="F5" s="31" t="e">
        <v>#REF!</v>
      </c>
      <c r="G5" s="31">
        <f>G6+G9</f>
        <v>210000</v>
      </c>
      <c r="H5" s="31">
        <f t="shared" si="0"/>
        <v>59778</v>
      </c>
      <c r="I5" s="31">
        <f t="shared" si="0"/>
        <v>0</v>
      </c>
      <c r="J5" s="31">
        <f t="shared" si="0"/>
        <v>0</v>
      </c>
      <c r="K5" s="158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</row>
    <row r="6" spans="1:48" s="23" customFormat="1" ht="19.5" customHeight="1" x14ac:dyDescent="0.25">
      <c r="A6" s="161"/>
      <c r="B6" s="162"/>
      <c r="C6" s="68" t="s">
        <v>86</v>
      </c>
      <c r="D6" s="163" t="s">
        <v>87</v>
      </c>
      <c r="E6" s="164" t="s">
        <v>88</v>
      </c>
      <c r="F6" s="165">
        <v>5855646</v>
      </c>
      <c r="G6" s="52">
        <v>60000</v>
      </c>
      <c r="H6" s="52">
        <v>59778</v>
      </c>
      <c r="I6" s="52">
        <v>0</v>
      </c>
      <c r="J6" s="74">
        <v>0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s="23" customFormat="1" ht="32.25" customHeight="1" x14ac:dyDescent="0.25">
      <c r="A7" s="161"/>
      <c r="B7" s="162"/>
      <c r="C7" s="166"/>
      <c r="D7" s="167"/>
      <c r="E7" s="168" t="s">
        <v>89</v>
      </c>
      <c r="F7" s="169"/>
      <c r="G7" s="55"/>
      <c r="H7" s="55"/>
      <c r="I7" s="55"/>
      <c r="J7" s="84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</row>
    <row r="8" spans="1:48" s="23" customFormat="1" ht="32.25" hidden="1" customHeight="1" x14ac:dyDescent="0.25">
      <c r="A8" s="161"/>
      <c r="B8" s="170"/>
      <c r="C8" s="102">
        <v>6050</v>
      </c>
      <c r="D8" s="58" t="s">
        <v>87</v>
      </c>
      <c r="E8" s="37" t="s">
        <v>89</v>
      </c>
      <c r="F8" s="171">
        <v>0</v>
      </c>
      <c r="G8" s="59">
        <v>0</v>
      </c>
      <c r="H8" s="59">
        <v>0</v>
      </c>
      <c r="I8" s="59">
        <v>0</v>
      </c>
      <c r="J8" s="60">
        <v>0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</row>
    <row r="9" spans="1:48" s="23" customFormat="1" ht="45.75" customHeight="1" x14ac:dyDescent="0.25">
      <c r="A9" s="172"/>
      <c r="B9" s="173"/>
      <c r="C9" s="102">
        <v>6050</v>
      </c>
      <c r="D9" s="58" t="s">
        <v>87</v>
      </c>
      <c r="E9" s="37" t="s">
        <v>90</v>
      </c>
      <c r="F9" s="171"/>
      <c r="G9" s="59">
        <v>150000</v>
      </c>
      <c r="H9" s="59">
        <v>0</v>
      </c>
      <c r="I9" s="59">
        <v>0</v>
      </c>
      <c r="J9" s="174">
        <v>0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s="23" customFormat="1" ht="20.100000000000001" customHeight="1" x14ac:dyDescent="0.25">
      <c r="A10" s="24">
        <v>801</v>
      </c>
      <c r="B10" s="25" t="s">
        <v>91</v>
      </c>
      <c r="C10" s="25"/>
      <c r="D10" s="25"/>
      <c r="E10" s="25"/>
      <c r="F10" s="26" t="e">
        <v>#REF!</v>
      </c>
      <c r="G10" s="26">
        <f>G11+G13+G16+G18+G22</f>
        <v>5050148</v>
      </c>
      <c r="H10" s="26">
        <f>H11+H13+H18+H22+H16</f>
        <v>4917920.1100000003</v>
      </c>
      <c r="I10" s="26">
        <f>I11+I13+I18+I22</f>
        <v>0</v>
      </c>
      <c r="J10" s="26">
        <f>J11+J13+J18+J22</f>
        <v>0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48" s="160" customFormat="1" ht="20.100000000000001" customHeight="1" x14ac:dyDescent="0.25">
      <c r="A11" s="27"/>
      <c r="B11" s="28">
        <v>80102</v>
      </c>
      <c r="C11" s="29" t="s">
        <v>92</v>
      </c>
      <c r="D11" s="29"/>
      <c r="E11" s="30"/>
      <c r="F11" s="31">
        <v>4306925</v>
      </c>
      <c r="G11" s="31">
        <f>G12</f>
        <v>72000</v>
      </c>
      <c r="H11" s="31">
        <f t="shared" ref="H11:J11" si="1">H12</f>
        <v>0</v>
      </c>
      <c r="I11" s="31">
        <f t="shared" si="1"/>
        <v>0</v>
      </c>
      <c r="J11" s="31">
        <f t="shared" si="1"/>
        <v>0</v>
      </c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</row>
    <row r="12" spans="1:48" s="160" customFormat="1" ht="53.25" customHeight="1" x14ac:dyDescent="0.25">
      <c r="A12" s="27"/>
      <c r="B12" s="175"/>
      <c r="C12" s="58" t="s">
        <v>93</v>
      </c>
      <c r="D12" s="58" t="s">
        <v>87</v>
      </c>
      <c r="E12" s="49" t="s">
        <v>94</v>
      </c>
      <c r="F12" s="171">
        <v>4306925</v>
      </c>
      <c r="G12" s="59">
        <v>72000</v>
      </c>
      <c r="H12" s="59">
        <v>0</v>
      </c>
      <c r="I12" s="59">
        <v>0</v>
      </c>
      <c r="J12" s="60">
        <v>0</v>
      </c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</row>
    <row r="13" spans="1:48" s="160" customFormat="1" ht="19.5" customHeight="1" x14ac:dyDescent="0.25">
      <c r="A13" s="27"/>
      <c r="B13" s="28">
        <v>80120</v>
      </c>
      <c r="C13" s="29" t="s">
        <v>95</v>
      </c>
      <c r="D13" s="29"/>
      <c r="E13" s="30"/>
      <c r="F13" s="31">
        <v>1500000</v>
      </c>
      <c r="G13" s="31">
        <f>G14+G15</f>
        <v>72720</v>
      </c>
      <c r="H13" s="31">
        <f>H14+H15</f>
        <v>15000</v>
      </c>
      <c r="I13" s="31">
        <f t="shared" ref="H13:K16" si="2">I14</f>
        <v>0</v>
      </c>
      <c r="J13" s="31">
        <f t="shared" si="2"/>
        <v>0</v>
      </c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</row>
    <row r="14" spans="1:48" s="160" customFormat="1" ht="72" customHeight="1" x14ac:dyDescent="0.25">
      <c r="A14" s="27"/>
      <c r="B14" s="176"/>
      <c r="C14" s="177" t="s">
        <v>93</v>
      </c>
      <c r="D14" s="177" t="s">
        <v>87</v>
      </c>
      <c r="E14" s="69" t="s">
        <v>96</v>
      </c>
      <c r="F14" s="171">
        <v>1500000</v>
      </c>
      <c r="G14" s="59">
        <v>57720</v>
      </c>
      <c r="H14" s="59">
        <f>'[1]80120-ZSOMS w Raciborzu'!$B$11</f>
        <v>0</v>
      </c>
      <c r="I14" s="59">
        <v>0</v>
      </c>
      <c r="J14" s="60">
        <v>0</v>
      </c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</row>
    <row r="15" spans="1:48" s="160" customFormat="1" ht="72" customHeight="1" x14ac:dyDescent="0.25">
      <c r="A15" s="27"/>
      <c r="B15" s="178"/>
      <c r="C15" s="177" t="s">
        <v>97</v>
      </c>
      <c r="D15" s="177" t="s">
        <v>87</v>
      </c>
      <c r="E15" s="49" t="s">
        <v>98</v>
      </c>
      <c r="F15" s="171"/>
      <c r="G15" s="59">
        <v>15000</v>
      </c>
      <c r="H15" s="59">
        <v>15000</v>
      </c>
      <c r="I15" s="59">
        <v>0</v>
      </c>
      <c r="J15" s="174">
        <v>0</v>
      </c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</row>
    <row r="16" spans="1:48" s="160" customFormat="1" ht="19.5" customHeight="1" x14ac:dyDescent="0.25">
      <c r="A16" s="27"/>
      <c r="B16" s="28">
        <v>80140</v>
      </c>
      <c r="C16" s="29" t="s">
        <v>99</v>
      </c>
      <c r="D16" s="29"/>
      <c r="E16" s="30"/>
      <c r="F16" s="31">
        <v>1500000</v>
      </c>
      <c r="G16" s="31">
        <f>G17</f>
        <v>15000</v>
      </c>
      <c r="H16" s="31">
        <f t="shared" si="2"/>
        <v>15000</v>
      </c>
      <c r="I16" s="31">
        <f t="shared" si="2"/>
        <v>0</v>
      </c>
      <c r="J16" s="31">
        <f t="shared" si="2"/>
        <v>0</v>
      </c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</row>
    <row r="17" spans="1:48" s="160" customFormat="1" ht="87" customHeight="1" x14ac:dyDescent="0.25">
      <c r="A17" s="27"/>
      <c r="B17" s="179"/>
      <c r="C17" s="177" t="s">
        <v>93</v>
      </c>
      <c r="D17" s="177" t="s">
        <v>87</v>
      </c>
      <c r="E17" s="69" t="s">
        <v>100</v>
      </c>
      <c r="F17" s="171"/>
      <c r="G17" s="59">
        <v>15000</v>
      </c>
      <c r="H17" s="59">
        <v>15000</v>
      </c>
      <c r="I17" s="59">
        <v>0</v>
      </c>
      <c r="J17" s="174">
        <v>0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</row>
    <row r="18" spans="1:48" s="160" customFormat="1" ht="39" customHeight="1" x14ac:dyDescent="0.25">
      <c r="A18" s="27"/>
      <c r="B18" s="28">
        <v>80146</v>
      </c>
      <c r="C18" s="29" t="s">
        <v>101</v>
      </c>
      <c r="D18" s="29"/>
      <c r="E18" s="30"/>
      <c r="F18" s="31">
        <v>1500000</v>
      </c>
      <c r="G18" s="31">
        <f>G19+G20+G21</f>
        <v>180000</v>
      </c>
      <c r="H18" s="31">
        <f>H19+H20+H21</f>
        <v>179855</v>
      </c>
      <c r="I18" s="31">
        <f t="shared" ref="I18:J18" si="3">I19</f>
        <v>0</v>
      </c>
      <c r="J18" s="31">
        <f t="shared" si="3"/>
        <v>0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</row>
    <row r="19" spans="1:48" s="160" customFormat="1" ht="72" customHeight="1" x14ac:dyDescent="0.25">
      <c r="A19" s="27"/>
      <c r="B19" s="179"/>
      <c r="C19" s="177" t="s">
        <v>97</v>
      </c>
      <c r="D19" s="177" t="s">
        <v>87</v>
      </c>
      <c r="E19" s="49" t="s">
        <v>102</v>
      </c>
      <c r="F19" s="171"/>
      <c r="G19" s="59">
        <v>150000</v>
      </c>
      <c r="H19" s="59">
        <v>149855</v>
      </c>
      <c r="I19" s="59">
        <v>0</v>
      </c>
      <c r="J19" s="174">
        <v>0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</row>
    <row r="20" spans="1:48" s="160" customFormat="1" ht="72" customHeight="1" x14ac:dyDescent="0.25">
      <c r="A20" s="27"/>
      <c r="B20" s="179"/>
      <c r="C20" s="177" t="s">
        <v>93</v>
      </c>
      <c r="D20" s="177" t="s">
        <v>87</v>
      </c>
      <c r="E20" s="51" t="s">
        <v>103</v>
      </c>
      <c r="F20" s="171"/>
      <c r="G20" s="59">
        <v>15000</v>
      </c>
      <c r="H20" s="59">
        <v>15000</v>
      </c>
      <c r="I20" s="59">
        <v>0</v>
      </c>
      <c r="J20" s="174">
        <v>0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</row>
    <row r="21" spans="1:48" s="160" customFormat="1" ht="84.75" customHeight="1" x14ac:dyDescent="0.25">
      <c r="A21" s="27"/>
      <c r="B21" s="179"/>
      <c r="C21" s="177" t="s">
        <v>97</v>
      </c>
      <c r="D21" s="177" t="s">
        <v>87</v>
      </c>
      <c r="E21" s="49" t="s">
        <v>104</v>
      </c>
      <c r="F21" s="171"/>
      <c r="G21" s="59">
        <v>15000</v>
      </c>
      <c r="H21" s="59">
        <v>15000</v>
      </c>
      <c r="I21" s="59">
        <v>0</v>
      </c>
      <c r="J21" s="174">
        <v>0</v>
      </c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</row>
    <row r="22" spans="1:48" s="160" customFormat="1" ht="20.100000000000001" customHeight="1" x14ac:dyDescent="0.25">
      <c r="A22" s="27"/>
      <c r="B22" s="28">
        <v>80147</v>
      </c>
      <c r="C22" s="29" t="s">
        <v>105</v>
      </c>
      <c r="D22" s="29"/>
      <c r="E22" s="30"/>
      <c r="F22" s="31">
        <v>2000000</v>
      </c>
      <c r="G22" s="31">
        <f>G23</f>
        <v>4710428</v>
      </c>
      <c r="H22" s="31">
        <f t="shared" ref="H22:J22" si="4">H23</f>
        <v>4708065.1100000003</v>
      </c>
      <c r="I22" s="31">
        <f t="shared" si="4"/>
        <v>0</v>
      </c>
      <c r="J22" s="31">
        <f t="shared" si="4"/>
        <v>0</v>
      </c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</row>
    <row r="23" spans="1:48" s="160" customFormat="1" ht="64.5" customHeight="1" x14ac:dyDescent="0.25">
      <c r="A23" s="27"/>
      <c r="B23" s="179"/>
      <c r="C23" s="58" t="s">
        <v>106</v>
      </c>
      <c r="D23" s="58" t="s">
        <v>87</v>
      </c>
      <c r="E23" s="69" t="s">
        <v>107</v>
      </c>
      <c r="F23" s="171">
        <v>2000000</v>
      </c>
      <c r="G23" s="59">
        <v>4710428</v>
      </c>
      <c r="H23" s="59">
        <v>4708065.1100000003</v>
      </c>
      <c r="I23" s="59">
        <v>0</v>
      </c>
      <c r="J23" s="60">
        <v>0</v>
      </c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</row>
    <row r="24" spans="1:48" s="23" customFormat="1" ht="20.100000000000001" customHeight="1" x14ac:dyDescent="0.25">
      <c r="A24" s="24">
        <v>854</v>
      </c>
      <c r="B24" s="25" t="s">
        <v>108</v>
      </c>
      <c r="C24" s="25"/>
      <c r="D24" s="25"/>
      <c r="E24" s="25"/>
      <c r="F24" s="26">
        <v>7200719</v>
      </c>
      <c r="G24" s="26">
        <f>G25+G27</f>
        <v>6034285</v>
      </c>
      <c r="H24" s="26">
        <f t="shared" ref="H24:J24" si="5">H25+H27</f>
        <v>5896110.0699999994</v>
      </c>
      <c r="I24" s="26">
        <f t="shared" si="5"/>
        <v>0</v>
      </c>
      <c r="J24" s="26">
        <f t="shared" si="5"/>
        <v>0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</row>
    <row r="25" spans="1:48" s="43" customFormat="1" ht="20.100000000000001" customHeight="1" x14ac:dyDescent="0.25">
      <c r="A25" s="27"/>
      <c r="B25" s="28">
        <v>85403</v>
      </c>
      <c r="C25" s="180" t="s">
        <v>109</v>
      </c>
      <c r="D25" s="180"/>
      <c r="E25" s="180"/>
      <c r="F25" s="31">
        <v>1000000</v>
      </c>
      <c r="G25" s="31">
        <f>G26</f>
        <v>5795307</v>
      </c>
      <c r="H25" s="31">
        <f t="shared" ref="H25:J25" si="6">H26</f>
        <v>5711761.2599999998</v>
      </c>
      <c r="I25" s="31">
        <f t="shared" si="6"/>
        <v>0</v>
      </c>
      <c r="J25" s="31">
        <f t="shared" si="6"/>
        <v>0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</row>
    <row r="26" spans="1:48" s="23" customFormat="1" ht="84" customHeight="1" x14ac:dyDescent="0.25">
      <c r="A26" s="27"/>
      <c r="B26" s="47"/>
      <c r="C26" s="58" t="s">
        <v>93</v>
      </c>
      <c r="D26" s="58" t="s">
        <v>87</v>
      </c>
      <c r="E26" s="49" t="s">
        <v>110</v>
      </c>
      <c r="F26" s="171">
        <v>1000000</v>
      </c>
      <c r="G26" s="59">
        <v>5795307</v>
      </c>
      <c r="H26" s="59">
        <v>5711761.2599999998</v>
      </c>
      <c r="I26" s="59">
        <v>0</v>
      </c>
      <c r="J26" s="60">
        <v>0</v>
      </c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 s="43" customFormat="1" ht="20.100000000000001" customHeight="1" x14ac:dyDescent="0.25">
      <c r="A27" s="27"/>
      <c r="B27" s="28">
        <v>85407</v>
      </c>
      <c r="C27" s="180" t="s">
        <v>111</v>
      </c>
      <c r="D27" s="180"/>
      <c r="E27" s="180"/>
      <c r="F27" s="31">
        <v>6200719</v>
      </c>
      <c r="G27" s="31">
        <f>G28+G29+G30</f>
        <v>238978</v>
      </c>
      <c r="H27" s="31">
        <f>H28+H30+H29</f>
        <v>184348.81</v>
      </c>
      <c r="I27" s="31">
        <f t="shared" ref="I27:J27" si="7">I28+I30</f>
        <v>0</v>
      </c>
      <c r="J27" s="31">
        <f t="shared" si="7"/>
        <v>0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</row>
    <row r="28" spans="1:48" s="43" customFormat="1" ht="60" customHeight="1" x14ac:dyDescent="0.25">
      <c r="A28" s="27"/>
      <c r="B28" s="57"/>
      <c r="C28" s="58" t="s">
        <v>112</v>
      </c>
      <c r="D28" s="58" t="s">
        <v>87</v>
      </c>
      <c r="E28" s="181" t="s">
        <v>113</v>
      </c>
      <c r="F28" s="182">
        <v>62569</v>
      </c>
      <c r="G28" s="183">
        <v>80000</v>
      </c>
      <c r="H28" s="183">
        <f>'[1]85407-Planetarium Prawnicy'!$B$11</f>
        <v>50110.210000000006</v>
      </c>
      <c r="I28" s="183">
        <v>0</v>
      </c>
      <c r="J28" s="184">
        <v>0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</row>
    <row r="29" spans="1:48" s="43" customFormat="1" ht="81" customHeight="1" x14ac:dyDescent="0.25">
      <c r="A29" s="27"/>
      <c r="B29" s="57"/>
      <c r="C29" s="58">
        <v>4600</v>
      </c>
      <c r="D29" s="58" t="s">
        <v>87</v>
      </c>
      <c r="E29" s="181" t="s">
        <v>114</v>
      </c>
      <c r="F29" s="182"/>
      <c r="G29" s="183">
        <v>133978</v>
      </c>
      <c r="H29" s="183">
        <v>133977.60000000001</v>
      </c>
      <c r="I29" s="183">
        <v>0</v>
      </c>
      <c r="J29" s="184">
        <v>0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</row>
    <row r="30" spans="1:48" s="43" customFormat="1" ht="57.75" x14ac:dyDescent="0.25">
      <c r="A30" s="27"/>
      <c r="B30" s="57"/>
      <c r="C30" s="58" t="s">
        <v>115</v>
      </c>
      <c r="D30" s="58" t="s">
        <v>87</v>
      </c>
      <c r="E30" s="181" t="s">
        <v>113</v>
      </c>
      <c r="F30" s="171">
        <v>31550</v>
      </c>
      <c r="G30" s="183">
        <v>25000</v>
      </c>
      <c r="H30" s="59">
        <f>'[1]85407-PlanetariumKPS '!$B$12</f>
        <v>261</v>
      </c>
      <c r="I30" s="59">
        <v>0</v>
      </c>
      <c r="J30" s="60">
        <v>0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</row>
    <row r="31" spans="1:48" s="43" customFormat="1" ht="72" hidden="1" customHeight="1" x14ac:dyDescent="0.25">
      <c r="A31" s="27"/>
      <c r="B31" s="57"/>
      <c r="C31" s="33" t="s">
        <v>116</v>
      </c>
      <c r="D31" s="33" t="s">
        <v>87</v>
      </c>
      <c r="E31" s="51" t="s">
        <v>117</v>
      </c>
      <c r="F31" s="185">
        <v>5820000</v>
      </c>
      <c r="G31" s="35">
        <v>0</v>
      </c>
      <c r="H31" s="35">
        <v>0</v>
      </c>
      <c r="I31" s="35">
        <v>0</v>
      </c>
      <c r="J31" s="36">
        <v>0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</row>
    <row r="32" spans="1:48" s="43" customFormat="1" ht="45.75" hidden="1" customHeight="1" x14ac:dyDescent="0.25">
      <c r="A32" s="27"/>
      <c r="B32" s="57"/>
      <c r="C32" s="33"/>
      <c r="D32" s="33"/>
      <c r="E32" s="186" t="s">
        <v>118</v>
      </c>
      <c r="F32" s="185"/>
      <c r="G32" s="35"/>
      <c r="H32" s="35"/>
      <c r="I32" s="35"/>
      <c r="J32" s="36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</row>
    <row r="33" spans="1:48" s="23" customFormat="1" ht="20.100000000000001" customHeight="1" x14ac:dyDescent="0.25">
      <c r="A33" s="24">
        <v>926</v>
      </c>
      <c r="B33" s="25" t="s">
        <v>67</v>
      </c>
      <c r="C33" s="25"/>
      <c r="D33" s="25"/>
      <c r="E33" s="25"/>
      <c r="F33" s="26">
        <v>6300000</v>
      </c>
      <c r="G33" s="26">
        <f>G34</f>
        <v>440800</v>
      </c>
      <c r="H33" s="26">
        <f t="shared" ref="H33:J33" si="8">H34</f>
        <v>440020.83000000007</v>
      </c>
      <c r="I33" s="26">
        <f t="shared" si="8"/>
        <v>0</v>
      </c>
      <c r="J33" s="26">
        <f t="shared" si="8"/>
        <v>0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</row>
    <row r="34" spans="1:48" s="43" customFormat="1" ht="20.100000000000001" customHeight="1" x14ac:dyDescent="0.25">
      <c r="A34" s="187"/>
      <c r="B34" s="39">
        <v>92601</v>
      </c>
      <c r="C34" s="188" t="s">
        <v>68</v>
      </c>
      <c r="D34" s="188"/>
      <c r="E34" s="188"/>
      <c r="F34" s="31">
        <v>6300000</v>
      </c>
      <c r="G34" s="31">
        <f>G35</f>
        <v>440800</v>
      </c>
      <c r="H34" s="31">
        <f>H35</f>
        <v>440020.83000000007</v>
      </c>
      <c r="I34" s="31">
        <f>I35</f>
        <v>0</v>
      </c>
      <c r="J34" s="31">
        <f>J35</f>
        <v>0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</row>
    <row r="35" spans="1:48" s="121" customFormat="1" ht="22.5" customHeight="1" x14ac:dyDescent="0.25">
      <c r="A35" s="187"/>
      <c r="B35" s="57"/>
      <c r="C35" s="33" t="s">
        <v>119</v>
      </c>
      <c r="D35" s="33" t="s">
        <v>87</v>
      </c>
      <c r="E35" s="51" t="s">
        <v>88</v>
      </c>
      <c r="F35" s="185">
        <v>60000</v>
      </c>
      <c r="G35" s="35">
        <v>440800</v>
      </c>
      <c r="H35" s="35">
        <f>'[1]92601-DZP'!$B$11</f>
        <v>440020.83000000007</v>
      </c>
      <c r="I35" s="35">
        <v>0</v>
      </c>
      <c r="J35" s="36">
        <v>0</v>
      </c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</row>
    <row r="36" spans="1:48" s="121" customFormat="1" ht="12.75" customHeight="1" x14ac:dyDescent="0.25">
      <c r="A36" s="187"/>
      <c r="B36" s="57"/>
      <c r="C36" s="33"/>
      <c r="D36" s="33"/>
      <c r="E36" s="189" t="s">
        <v>120</v>
      </c>
      <c r="F36" s="190"/>
      <c r="G36" s="191"/>
      <c r="H36" s="191"/>
      <c r="I36" s="191"/>
      <c r="J36" s="192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</row>
    <row r="37" spans="1:48" s="121" customFormat="1" ht="23.25" customHeight="1" x14ac:dyDescent="0.25">
      <c r="A37" s="187"/>
      <c r="B37" s="57"/>
      <c r="C37" s="33"/>
      <c r="D37" s="33"/>
      <c r="E37" s="189"/>
      <c r="F37" s="190"/>
      <c r="G37" s="191"/>
      <c r="H37" s="191"/>
      <c r="I37" s="191"/>
      <c r="J37" s="192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</row>
    <row r="38" spans="1:48" s="121" customFormat="1" ht="33.75" customHeight="1" thickBot="1" x14ac:dyDescent="0.3">
      <c r="A38" s="193" t="s">
        <v>70</v>
      </c>
      <c r="B38" s="194" t="s">
        <v>70</v>
      </c>
      <c r="C38" s="195" t="s">
        <v>70</v>
      </c>
      <c r="D38" s="195"/>
      <c r="E38" s="196" t="s">
        <v>121</v>
      </c>
      <c r="F38" s="197" t="e">
        <v>#REF!</v>
      </c>
      <c r="G38" s="197">
        <f>G4+G10+G24+G33</f>
        <v>11735233</v>
      </c>
      <c r="H38" s="197">
        <f>H4+H10+H24+H33</f>
        <v>11313829.01</v>
      </c>
      <c r="I38" s="197">
        <f>I4+I10+I24+I33</f>
        <v>0</v>
      </c>
      <c r="J38" s="197">
        <f>J4+J10+J24+J33</f>
        <v>0</v>
      </c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</row>
    <row r="39" spans="1:48" s="121" customFormat="1" ht="18" customHeight="1" x14ac:dyDescent="0.25">
      <c r="A39" s="122"/>
      <c r="B39" s="122"/>
      <c r="C39" s="123"/>
      <c r="D39" s="123"/>
      <c r="E39" s="124"/>
      <c r="F39" s="126"/>
      <c r="G39" s="125"/>
      <c r="H39" s="126"/>
      <c r="I39" s="120"/>
      <c r="J39" s="120"/>
      <c r="K39" s="130"/>
      <c r="L39" s="13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</row>
    <row r="40" spans="1:48" s="121" customFormat="1" ht="20.100000000000001" customHeight="1" x14ac:dyDescent="0.25">
      <c r="A40" s="198" t="s">
        <v>122</v>
      </c>
      <c r="B40" s="198"/>
      <c r="C40" s="2"/>
      <c r="D40" s="2"/>
      <c r="E40" s="2"/>
      <c r="F40" s="120"/>
      <c r="G40" s="125"/>
      <c r="H40" s="120"/>
      <c r="I40" s="120"/>
      <c r="J40" s="120"/>
      <c r="K40" s="120"/>
      <c r="L40" s="120"/>
      <c r="M40" s="13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</row>
    <row r="41" spans="1:48" ht="35.25" customHeight="1" x14ac:dyDescent="0.25">
      <c r="A41" s="199" t="s">
        <v>73</v>
      </c>
      <c r="B41" s="199"/>
      <c r="C41" s="199"/>
      <c r="D41" s="200"/>
      <c r="E41" s="200"/>
      <c r="F41" s="132"/>
      <c r="G41" s="125"/>
      <c r="H41" s="132"/>
      <c r="I41" s="3"/>
      <c r="K41" s="201"/>
      <c r="M41" s="201"/>
    </row>
    <row r="42" spans="1:48" ht="35.25" customHeight="1" x14ac:dyDescent="0.25">
      <c r="A42" s="202"/>
      <c r="B42" s="202"/>
      <c r="C42" s="202"/>
      <c r="D42" s="203"/>
      <c r="E42" s="203"/>
      <c r="F42" s="132"/>
      <c r="G42" s="125"/>
      <c r="H42" s="132"/>
      <c r="I42" s="3"/>
      <c r="K42" s="201"/>
      <c r="M42" s="201"/>
    </row>
    <row r="43" spans="1:48" ht="35.25" customHeight="1" x14ac:dyDescent="0.25">
      <c r="A43" s="202"/>
      <c r="B43" s="202"/>
      <c r="C43" s="202"/>
      <c r="D43" s="203"/>
      <c r="E43" s="203"/>
      <c r="F43" s="132"/>
      <c r="G43" s="125"/>
      <c r="H43" s="132"/>
      <c r="I43" s="3"/>
      <c r="K43" s="201"/>
      <c r="M43" s="201"/>
    </row>
    <row r="44" spans="1:48" ht="35.25" customHeight="1" x14ac:dyDescent="0.25">
      <c r="A44" s="202"/>
      <c r="B44" s="202"/>
      <c r="C44" s="202"/>
      <c r="D44" s="203"/>
      <c r="E44" s="203"/>
      <c r="F44" s="132"/>
      <c r="G44" s="125"/>
      <c r="H44" s="132"/>
      <c r="I44" s="3"/>
      <c r="K44" s="201"/>
      <c r="M44" s="201"/>
    </row>
    <row r="45" spans="1:48" x14ac:dyDescent="0.25">
      <c r="G45" s="134"/>
      <c r="H45" s="135"/>
    </row>
    <row r="46" spans="1:48" ht="28.5" x14ac:dyDescent="0.25">
      <c r="E46" s="138" t="s">
        <v>74</v>
      </c>
      <c r="F46" s="139"/>
      <c r="G46" s="20" t="s">
        <v>75</v>
      </c>
      <c r="H46" s="140" t="s">
        <v>76</v>
      </c>
      <c r="I46" s="141" t="s">
        <v>77</v>
      </c>
      <c r="J46" s="22"/>
    </row>
    <row r="47" spans="1:48" ht="24" customHeight="1" x14ac:dyDescent="0.25">
      <c r="E47" s="138" t="s">
        <v>78</v>
      </c>
      <c r="F47" s="139"/>
      <c r="G47" s="142">
        <f>G38</f>
        <v>11735233</v>
      </c>
      <c r="H47" s="142">
        <v>11735233</v>
      </c>
      <c r="I47" s="142">
        <f>G47-H47</f>
        <v>0</v>
      </c>
    </row>
    <row r="48" spans="1:48" ht="27.75" customHeight="1" x14ac:dyDescent="0.25">
      <c r="E48" s="138" t="s">
        <v>79</v>
      </c>
      <c r="F48" s="139"/>
      <c r="G48" s="142">
        <f>H38</f>
        <v>11313829.01</v>
      </c>
      <c r="H48" s="142">
        <v>11313829.01</v>
      </c>
      <c r="I48" s="142">
        <f>G48-H48</f>
        <v>0</v>
      </c>
    </row>
    <row r="49" ht="24.75" customHeight="1" x14ac:dyDescent="0.25"/>
  </sheetData>
  <mergeCells count="52">
    <mergeCell ref="H35:H37"/>
    <mergeCell ref="I35:I37"/>
    <mergeCell ref="J35:J37"/>
    <mergeCell ref="E36:E37"/>
    <mergeCell ref="A40:E40"/>
    <mergeCell ref="A41:E41"/>
    <mergeCell ref="A34:A37"/>
    <mergeCell ref="B35:B37"/>
    <mergeCell ref="C35:C37"/>
    <mergeCell ref="D35:D37"/>
    <mergeCell ref="F35:F37"/>
    <mergeCell ref="G35:G37"/>
    <mergeCell ref="F31:F32"/>
    <mergeCell ref="G31:G32"/>
    <mergeCell ref="H31:H32"/>
    <mergeCell ref="I31:I32"/>
    <mergeCell ref="J31:J32"/>
    <mergeCell ref="B33:E33"/>
    <mergeCell ref="B24:E24"/>
    <mergeCell ref="A25:A32"/>
    <mergeCell ref="C25:E25"/>
    <mergeCell ref="C27:E27"/>
    <mergeCell ref="B28:B32"/>
    <mergeCell ref="C31:C32"/>
    <mergeCell ref="D31:D32"/>
    <mergeCell ref="A11:A23"/>
    <mergeCell ref="C11:E11"/>
    <mergeCell ref="C13:E13"/>
    <mergeCell ref="B14:B15"/>
    <mergeCell ref="C16:E16"/>
    <mergeCell ref="C18:E18"/>
    <mergeCell ref="C22:E22"/>
    <mergeCell ref="F6:F7"/>
    <mergeCell ref="G6:G7"/>
    <mergeCell ref="H6:H7"/>
    <mergeCell ref="I6:I7"/>
    <mergeCell ref="J6:J7"/>
    <mergeCell ref="B10:E10"/>
    <mergeCell ref="B4:E4"/>
    <mergeCell ref="A5:A9"/>
    <mergeCell ref="C5:E5"/>
    <mergeCell ref="B6:B8"/>
    <mergeCell ref="C6:C7"/>
    <mergeCell ref="D6:D7"/>
    <mergeCell ref="A1:J1"/>
    <mergeCell ref="A2:A3"/>
    <mergeCell ref="B2:B3"/>
    <mergeCell ref="C2:C3"/>
    <mergeCell ref="D2:D3"/>
    <mergeCell ref="E2:E3"/>
    <mergeCell ref="G2:G3"/>
    <mergeCell ref="H2:J2"/>
  </mergeCells>
  <pageMargins left="0.7" right="0.7" top="0.75" bottom="0.75" header="0.3" footer="0.3"/>
  <pageSetup paperSize="9" scale="49" orientation="portrait" verticalDpi="0" r:id="rId1"/>
  <rowBreaks count="1" manualBreakCount="1">
    <brk id="41" max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Udzielone dotacje - IV KW  </vt:lpstr>
      <vt:lpstr>Zadania - IV KW   </vt:lpstr>
      <vt:lpstr>'Udzielone dotacje - IV KW  '!Obszar_wydruku</vt:lpstr>
      <vt:lpstr>'Zadania - IV KW   '!Obszar_wydruku</vt:lpstr>
    </vt:vector>
  </TitlesOfParts>
  <Company>UMWS Katowice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Zgoda Katarzyna</dc:creator>
  <cp:lastModifiedBy>Zgoda Katarzyna</cp:lastModifiedBy>
  <dcterms:created xsi:type="dcterms:W3CDTF">2026-01-09T06:56:42Z</dcterms:created>
  <dcterms:modified xsi:type="dcterms:W3CDTF">2026-01-09T06:57:16Z</dcterms:modified>
</cp:coreProperties>
</file>