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W:\RA\BIP\2023 VI kadencja\Dotacje\W 4 Kwartałach 2022 r\"/>
    </mc:Choice>
  </mc:AlternateContent>
  <bookViews>
    <workbookView xWindow="0" yWindow="0" windowWidth="28800" windowHeight="12435" firstSheet="1" activeTab="1"/>
  </bookViews>
  <sheets>
    <sheet name="Tabele" sheetId="2" state="hidden" r:id="rId1"/>
    <sheet name="Arkusz3" sheetId="3" r:id="rId2"/>
  </sheets>
  <definedNames>
    <definedName name="_xlnm._FilterDatabase" localSheetId="1" hidden="1">Arkusz3!$B$9:$J$310</definedName>
    <definedName name="_xlnm._FilterDatabase" localSheetId="0" hidden="1">Tabele!$A$5:$N$46</definedName>
    <definedName name="_xlnm.Print_Area" localSheetId="1">Arkusz3!$A$1:$J$310</definedName>
  </definedNames>
  <calcPr calcId="191029"/>
</workbook>
</file>

<file path=xl/calcChain.xml><?xml version="1.0" encoding="utf-8"?>
<calcChain xmlns="http://schemas.openxmlformats.org/spreadsheetml/2006/main">
  <c r="J52" i="3" l="1"/>
  <c r="J66" i="3" l="1"/>
  <c r="J67" i="3" s="1"/>
  <c r="J43" i="3" l="1"/>
  <c r="J308" i="3"/>
  <c r="J305" i="3"/>
  <c r="J309" i="3" s="1"/>
  <c r="J302" i="3"/>
  <c r="J297" i="3"/>
  <c r="J275" i="3"/>
  <c r="J246" i="3"/>
  <c r="J242" i="3"/>
  <c r="J210" i="3"/>
  <c r="J203" i="3"/>
  <c r="J165" i="3"/>
  <c r="J137" i="3"/>
  <c r="J125" i="3"/>
  <c r="J120" i="3"/>
  <c r="J113" i="3"/>
  <c r="J75" i="3"/>
  <c r="J263" i="3" l="1"/>
  <c r="J190" i="3"/>
  <c r="J271" i="3" l="1"/>
  <c r="J194" i="3" l="1"/>
  <c r="J235" i="3" l="1"/>
  <c r="J197" i="3" l="1"/>
  <c r="J283" i="3"/>
  <c r="J93" i="3"/>
  <c r="J83" i="3" l="1"/>
  <c r="J183" i="3" l="1"/>
  <c r="J103" i="3"/>
  <c r="J88" i="3"/>
  <c r="J37" i="3" l="1"/>
  <c r="J28" i="3" l="1"/>
  <c r="J151" i="3" l="1"/>
  <c r="J148" i="3"/>
  <c r="J19" i="3" l="1"/>
  <c r="J16" i="3"/>
  <c r="J20" i="3" l="1"/>
  <c r="J226" i="3"/>
  <c r="J144" i="3"/>
  <c r="J152" i="3" s="1"/>
  <c r="J215" i="3" l="1"/>
  <c r="J184" i="3"/>
  <c r="J288" i="3"/>
  <c r="J289" i="3" s="1"/>
  <c r="J231" i="3"/>
  <c r="J221" i="3"/>
  <c r="J227" i="3" s="1"/>
  <c r="J24" i="3"/>
  <c r="J29" i="3" s="1"/>
  <c r="J207" i="3"/>
  <c r="J216" i="3" s="1"/>
  <c r="J110" i="3"/>
  <c r="J251" i="3"/>
  <c r="J284" i="3" s="1"/>
  <c r="J239" i="3"/>
  <c r="J247" i="3" s="1"/>
  <c r="J47" i="3"/>
  <c r="J48" i="3" s="1"/>
  <c r="J33" i="3"/>
  <c r="J72" i="3"/>
  <c r="J107" i="3"/>
  <c r="J129" i="3"/>
  <c r="J117" i="3"/>
  <c r="F62" i="2"/>
  <c r="E62" i="2"/>
  <c r="J138" i="3" l="1"/>
  <c r="J310" i="3" s="1"/>
</calcChain>
</file>

<file path=xl/sharedStrings.xml><?xml version="1.0" encoding="utf-8"?>
<sst xmlns="http://schemas.openxmlformats.org/spreadsheetml/2006/main" count="899" uniqueCount="461">
  <si>
    <t>Tabela należności i zobowiązań wynikających z wyroków sądowych (koszty postępowania sądowo-administracyjnego)</t>
  </si>
  <si>
    <t>Lp.</t>
  </si>
  <si>
    <t>Beneficjent</t>
  </si>
  <si>
    <t>ID</t>
  </si>
  <si>
    <t>Sąd</t>
  </si>
  <si>
    <t>Ze skargi:</t>
  </si>
  <si>
    <t>Data wyroku</t>
  </si>
  <si>
    <t>Sygnatura</t>
  </si>
  <si>
    <t>Orzeczenie prawomocne/nieprawomocne</t>
  </si>
  <si>
    <t>Wynik</t>
  </si>
  <si>
    <t>Wydział nadzorujący koszty postępowania sądowo-administracyjnego</t>
  </si>
  <si>
    <t>Kwota</t>
  </si>
  <si>
    <t>należność/zobowiązanie</t>
  </si>
  <si>
    <t>zapłacono/niezapłacono</t>
  </si>
  <si>
    <t>wezwanie/odpis wyroku</t>
  </si>
  <si>
    <t>Miasto Gliwice</t>
  </si>
  <si>
    <t>Sąd Okręgowy w Katowicach</t>
  </si>
  <si>
    <t>25.06.2015</t>
  </si>
  <si>
    <t xml:space="preserve">II C 8/14 </t>
  </si>
  <si>
    <t>prawomocne</t>
  </si>
  <si>
    <t xml:space="preserve">oddalenie skargi </t>
  </si>
  <si>
    <t>FR</t>
  </si>
  <si>
    <t>należność</t>
  </si>
  <si>
    <t>zapłacono</t>
  </si>
  <si>
    <t>Tak</t>
  </si>
  <si>
    <t>Sąd Apelacyjny w Katowicach</t>
  </si>
  <si>
    <t>I ACa 687/15</t>
  </si>
  <si>
    <t>Powiat Wodzisławski</t>
  </si>
  <si>
    <t>NSA</t>
  </si>
  <si>
    <t>Miasto Wodzisław Śląski</t>
  </si>
  <si>
    <t>18.10.2016</t>
  </si>
  <si>
    <t>II GSK 1783/15</t>
  </si>
  <si>
    <t>oddalenie skargi kasacyjnej</t>
  </si>
  <si>
    <t>Gmina Zebrzydowice</t>
  </si>
  <si>
    <t>II GSK 755/15</t>
  </si>
  <si>
    <t>Wojewoda Śląski</t>
  </si>
  <si>
    <t>-</t>
  </si>
  <si>
    <t>2.12.2016</t>
  </si>
  <si>
    <t>II GSK 1331/15</t>
  </si>
  <si>
    <t>Powiat Zawierciański</t>
  </si>
  <si>
    <t>WSA</t>
  </si>
  <si>
    <t>18.01.2017</t>
  </si>
  <si>
    <t>IV SA/Gl 551/16</t>
  </si>
  <si>
    <t>RR</t>
  </si>
  <si>
    <t>Miasto Chorzów</t>
  </si>
  <si>
    <t>16.02.2017</t>
  </si>
  <si>
    <t xml:space="preserve">IV SA/Gl 240/16 </t>
  </si>
  <si>
    <t>Miasto Rybnik</t>
  </si>
  <si>
    <t>21.02.2017</t>
  </si>
  <si>
    <t xml:space="preserve">IV SA/Gl 414/16 </t>
  </si>
  <si>
    <t>nieprawomocne</t>
  </si>
  <si>
    <t>umorzenie postępowania</t>
  </si>
  <si>
    <t>zobowiązanie</t>
  </si>
  <si>
    <t>22.02.2017</t>
  </si>
  <si>
    <t>II GSK 1853/15</t>
  </si>
  <si>
    <t>Gmina Koniecpol</t>
  </si>
  <si>
    <t>27.02.2017</t>
  </si>
  <si>
    <t xml:space="preserve">IV SA/Gl 679/16 </t>
  </si>
  <si>
    <t>oddalenie skargi</t>
  </si>
  <si>
    <t>SPZOZ Miejski Szpital Zespolony w Czestochowie</t>
  </si>
  <si>
    <t>14.03.2017</t>
  </si>
  <si>
    <t xml:space="preserve">IV SA/Gl 430/16 </t>
  </si>
  <si>
    <t>30.03.2017</t>
  </si>
  <si>
    <t>V CSK 256/16</t>
  </si>
  <si>
    <t>Górnośląski Związek Metropolitarny</t>
  </si>
  <si>
    <t>3.04.2017</t>
  </si>
  <si>
    <t xml:space="preserve">IV SA/Gl 1149/16 </t>
  </si>
  <si>
    <t>uchylenie zaskarżonej decyzji</t>
  </si>
  <si>
    <t>Gmina Mszana</t>
  </si>
  <si>
    <t>4.04.2017</t>
  </si>
  <si>
    <t>II GSK 1269/15</t>
  </si>
  <si>
    <t>Gmina Piekary Śląskie</t>
  </si>
  <si>
    <t>II GSK 5125/16</t>
  </si>
  <si>
    <t>Instytucja Zarządzająca</t>
  </si>
  <si>
    <t>II GSK 5056/16</t>
  </si>
  <si>
    <t>II GSK 5107/16</t>
  </si>
  <si>
    <t>Uniwersytet Śląski</t>
  </si>
  <si>
    <t>7.04.2017</t>
  </si>
  <si>
    <t>II GSK 5280/16</t>
  </si>
  <si>
    <t>12.04.2017</t>
  </si>
  <si>
    <t>II GSK 5209/16</t>
  </si>
  <si>
    <t>Gmina Olsztyn</t>
  </si>
  <si>
    <t>21.04.2017</t>
  </si>
  <si>
    <t>II GSK 2073/15</t>
  </si>
  <si>
    <t>II GSK 2353/15</t>
  </si>
  <si>
    <t>Międzygminny Związek Komunikacji Pasażerskiej w Tarnowskich Górach</t>
  </si>
  <si>
    <t>24.04.2017</t>
  </si>
  <si>
    <t xml:space="preserve">IV SA/Gl 658/16 </t>
  </si>
  <si>
    <t>26.04.2017</t>
  </si>
  <si>
    <t>IV Ca 135/17</t>
  </si>
  <si>
    <t>zmiana wyroku</t>
  </si>
  <si>
    <t>Gmina Mikołów</t>
  </si>
  <si>
    <t xml:space="preserve">Sąd Rejonowy Katowice Wschód </t>
  </si>
  <si>
    <t>29.12.2017</t>
  </si>
  <si>
    <t>I 2 C 1241/15/9</t>
  </si>
  <si>
    <t>oddalenie pozwu</t>
  </si>
  <si>
    <t>Gmina Koszarawa</t>
  </si>
  <si>
    <t>11.05.2017</t>
  </si>
  <si>
    <t xml:space="preserve">II GSK 701/15 </t>
  </si>
  <si>
    <t>Gmina Czernichów</t>
  </si>
  <si>
    <t>06.06.2017</t>
  </si>
  <si>
    <t>II GSK 395/17</t>
  </si>
  <si>
    <t>Gmina Pszczyna</t>
  </si>
  <si>
    <t>08.06.2017</t>
  </si>
  <si>
    <t>II GSK 499/17</t>
  </si>
  <si>
    <t>20.07.2017</t>
  </si>
  <si>
    <t>IV SA/Gl 760/16</t>
  </si>
  <si>
    <t>Wielospecjalistyczny Szpital Powiatowy S.A. w Tarnowskich Górach</t>
  </si>
  <si>
    <t>09.08.2017</t>
  </si>
  <si>
    <t xml:space="preserve">II GSK 1097/17 </t>
  </si>
  <si>
    <t>Spółdzielnia Mieszkaniowa Południe</t>
  </si>
  <si>
    <t>1.09.2017</t>
  </si>
  <si>
    <t>II GSK 3214/16</t>
  </si>
  <si>
    <t>Przedsiębiorstwo Komunikacji Miejskiej Katowice sp. z o.o.</t>
  </si>
  <si>
    <t>10.10.2017</t>
  </si>
  <si>
    <t>II GSK 197/16</t>
  </si>
  <si>
    <t>Wyższa Szkoła Mechatroniki w Katowicach</t>
  </si>
  <si>
    <t>UMWSL</t>
  </si>
  <si>
    <t>13.10.2017</t>
  </si>
  <si>
    <t>II Nc 502/17</t>
  </si>
  <si>
    <t>postepowanie upominawcze</t>
  </si>
  <si>
    <t>niezapłacono</t>
  </si>
  <si>
    <t>Nie</t>
  </si>
  <si>
    <t>Akademia Techniczno-Humanistyczna w Bielsku-Białej</t>
  </si>
  <si>
    <t>997/998</t>
  </si>
  <si>
    <t>21.11.2017</t>
  </si>
  <si>
    <t xml:space="preserve">II GSK 556/16 </t>
  </si>
  <si>
    <t>Miasto Zabrze</t>
  </si>
  <si>
    <t>1566/1674</t>
  </si>
  <si>
    <t>30.11.2017</t>
  </si>
  <si>
    <t xml:space="preserve">IV SA/Gl 458/17 </t>
  </si>
  <si>
    <t>8.05.2018</t>
  </si>
  <si>
    <t>I GSK 590/18</t>
  </si>
  <si>
    <t xml:space="preserve">I GSK 1811/18 </t>
  </si>
  <si>
    <t>Gmina Wodzisław Śląski</t>
  </si>
  <si>
    <t>25.10.2018</t>
  </si>
  <si>
    <t xml:space="preserve">III SA/Gl 600/18 </t>
  </si>
  <si>
    <t>Gmina Radzionków</t>
  </si>
  <si>
    <t>07.03.2019</t>
  </si>
  <si>
    <t xml:space="preserve">I GSK 1008/18 </t>
  </si>
  <si>
    <t xml:space="preserve">I GSK 1201/18 </t>
  </si>
  <si>
    <t>24.01.2019</t>
  </si>
  <si>
    <t xml:space="preserve">III SA/Gl 906/18 </t>
  </si>
  <si>
    <t>Miasto Katowice</t>
  </si>
  <si>
    <t>29.03.2019</t>
  </si>
  <si>
    <t xml:space="preserve">I GSK 1159/18 </t>
  </si>
  <si>
    <t>Miasto Jastrzębie - Zdrój</t>
  </si>
  <si>
    <t>28.08.2019</t>
  </si>
  <si>
    <t>I GSK 1264/16</t>
  </si>
  <si>
    <t>Tabela należności nadzorowanych przez  WFR wynikających z Decyzji Zarządu Woj.Śl.</t>
  </si>
  <si>
    <t>Nr i data Decyzji</t>
  </si>
  <si>
    <t>Tytuł wykonawczy</t>
  </si>
  <si>
    <t>Należność główna</t>
  </si>
  <si>
    <t>odsetki</t>
  </si>
  <si>
    <t>Stowarzyszenie Centrum Rozwoju Usług Publicznych</t>
  </si>
  <si>
    <t>Decyzja Zarządu Województwa Śląskiego                   nr 2080/FR/2016 z dnia 06.09.2016 r.</t>
  </si>
  <si>
    <t>Tytuł wykonawczy 1/2017        z dnia 5.01.2017</t>
  </si>
  <si>
    <t>Agencja Rozwoju Przedsiębiorczości Sp. z o.o.</t>
  </si>
  <si>
    <t xml:space="preserve">Należność z tytułu dotacji celowej z budżetu państwa.                                                               Weksel in blanco na łączną kwotę 11 473 424,03 zł stanowiacą sumę wypłaconego dofinansowania oraz odsetek                                                       </t>
  </si>
  <si>
    <t>DEVIT Fundacja Rozwoju Technologii Informatycznych</t>
  </si>
  <si>
    <t>Decyzja Zarządu Województwa Śląskiego nr 4165/FR/2017  z dnia 12.12.2017 r. (należność     z tytułu dotacji celowej       z budżetu państwa)</t>
  </si>
  <si>
    <t>Tytuł wykonawczy 1/2018                z dnia 23.03.2018 r.</t>
  </si>
  <si>
    <t>Stowarzyszenie "Misericordia"                      w Zabrzu</t>
  </si>
  <si>
    <t>Decyzja  Zarządu  Województwa  Śląskiegonr 581/RR/2018    z dnia 13.02.2018 r. utrzymująca w mocy decyzję Zarządu Województwa Śląskiegonr 2618/FR/2017 z dnia 15.07.2017 r. (należności z tytułu dotacji celowej z budżetu państwa)</t>
  </si>
  <si>
    <t>3D - PROTO Spółka z ograniczoną odpowiedzialnością</t>
  </si>
  <si>
    <t xml:space="preserve">Decyzja Zarządu Województwa Śląskiego nr 1322/FR/2018 z dnia 17.04.2018 r. </t>
  </si>
  <si>
    <t>Tytuł wykonawczy 2/2018 z dnia 23.07.2018 r.</t>
  </si>
  <si>
    <t>Gmina Ślemień</t>
  </si>
  <si>
    <t xml:space="preserve">Decyzja Zarządu Województwa Śląskiego nr 2596/FR/2018 z dnia 18.09.2019 r. </t>
  </si>
  <si>
    <t>Kancelaria Prawna Tomasz Siedlecki Radca Prawny 03-982 Warszawa ul.Bora-Komorowskiego 35/28</t>
  </si>
  <si>
    <t>Nota księgowa 29/2019 z dnia 11.09.2018 r. (kara za naruszenie warunków umownych)</t>
  </si>
  <si>
    <t xml:space="preserve"> Rafał Czapla</t>
  </si>
  <si>
    <t>Postanowienie Sądu Okręgowego w gliwicach z dnia 15.07.2019 r.(koszty zastępstwa procesowego)</t>
  </si>
  <si>
    <t>Razem</t>
  </si>
  <si>
    <t xml:space="preserve">
WYKAZ UDZIELONYCH DOTACJI W CZTERECH KWARTAŁACH 2019 R.
W RAMACH REGIONALNEGO PROGRAMU OPERACYJNEGO WOJEWÓDZTWA ŚLĄSKIEGO NA LATA 2014- 2020
WYDZIAŁ EUROPEJSKIEGO FUNDUSZU ROZWOJU REGIONALNEGO
</t>
  </si>
  <si>
    <t>Podmiot dotowany</t>
  </si>
  <si>
    <t>Nr umowy</t>
  </si>
  <si>
    <t>Dział</t>
  </si>
  <si>
    <t>Rozdział</t>
  </si>
  <si>
    <t>Paragraf</t>
  </si>
  <si>
    <t xml:space="preserve">Dotacje udzielone
</t>
  </si>
  <si>
    <t xml:space="preserve">Oś Priorytetowa II Cyfrowe Śląskie
               Działanie 2.1 Wsparcie rozwoju cyfrowych usług publicznych                                                                                                      </t>
  </si>
  <si>
    <t>Główny Instytut Górnictwa</t>
  </si>
  <si>
    <t>Razem: § 2009</t>
  </si>
  <si>
    <t>Razem: § 6209</t>
  </si>
  <si>
    <t>Razem Działanie 2.1</t>
  </si>
  <si>
    <t xml:space="preserve">Oś Priorytetowa III Konkurencyjność MŚ
                                  Działanie 3.1 Poprawa warunków do rozwoju MŚP                                                                                                        Poddziałanie 3.1.1 Tworzenie terenów inwestycyjnych na obszarach typu brownfield – ZIT
</t>
  </si>
  <si>
    <t>Razem: § 6259</t>
  </si>
  <si>
    <t>PKP Polskie Linie Kolejowe Spółka Akcyjna</t>
  </si>
  <si>
    <t>UDA-RPSL.06.02.00-24-0663/18-00       3941/FR/2019</t>
  </si>
  <si>
    <t xml:space="preserve">UDA-RPSL.04.05.01-24-083H/17-00   3243/FR/2018 </t>
  </si>
  <si>
    <t>Gmina Siemianowice Śląskie</t>
  </si>
  <si>
    <t>Gmina Toszek</t>
  </si>
  <si>
    <t>Gmina Wojkowice</t>
  </si>
  <si>
    <t>Miasto Żywiec</t>
  </si>
  <si>
    <t>UDA-RPSL.04.05.02-24-039A/19-00   1879/FR/2020</t>
  </si>
  <si>
    <t>Razem Działanie 4.5</t>
  </si>
  <si>
    <t>Gmina Myszków</t>
  </si>
  <si>
    <t>Razem: § 2059</t>
  </si>
  <si>
    <t>UDA-RPSL.06.01.00-24-0153/19-00                 1487/FR/2020</t>
  </si>
  <si>
    <t>Powiat Częstochowski</t>
  </si>
  <si>
    <t>UDA-RPSL.06.01.00-24-012F/19-00                 1429/FR/2020</t>
  </si>
  <si>
    <t>UDA-RPSL.06.01.00-24-0152/19-00               1542/FR/2020</t>
  </si>
  <si>
    <t>Gmina Tarnowskie Góry</t>
  </si>
  <si>
    <t>Gmina Woźniki</t>
  </si>
  <si>
    <t>UDA-RPSL.06.01.00-24-014A/19-00                 2526/FR/2020</t>
  </si>
  <si>
    <t>Miasto Czeladź</t>
  </si>
  <si>
    <t>Gmina Siewierz</t>
  </si>
  <si>
    <t xml:space="preserve">UDA-RPSL.06.01.00-24-0146/19-00                 1205/FR/2020           </t>
  </si>
  <si>
    <t>UDA-RPSL.06.01.00-24-012E/19-00                 1245/FR/2020</t>
  </si>
  <si>
    <t>Powiat Bielski</t>
  </si>
  <si>
    <t>UDA-RPSL.06.01.00-24-013D/19-00           1696/FR/2020</t>
  </si>
  <si>
    <t>Gmina Węgierska Górka</t>
  </si>
  <si>
    <t>Gmina Zawiercie</t>
  </si>
  <si>
    <t>Gmina Radziechowy-Wieprz</t>
  </si>
  <si>
    <t>Razem Działanie 6.1</t>
  </si>
  <si>
    <t>Miasto Będzin</t>
  </si>
  <si>
    <t>UDA-RPSL.10.03.01-24-00EH/18-00   386/FR/2019</t>
  </si>
  <si>
    <t xml:space="preserve">Gmina Ciasna </t>
  </si>
  <si>
    <t>UDA-RPSL.10.03.01-24-052A/17-00                  2249/FR/2018</t>
  </si>
  <si>
    <t>Aeroklub Gliwicki</t>
  </si>
  <si>
    <t>UDA-RPSL.10.03.01-24-00FD/18-00               515/FR/2019</t>
  </si>
  <si>
    <t>Miasto Radzionków</t>
  </si>
  <si>
    <t>Miasto Ruda Śląska</t>
  </si>
  <si>
    <t>UDA-RPSL.10.03.01-24-00EA/18-00          1573/FR/2019</t>
  </si>
  <si>
    <t>UDA-RPSL.10.03.01-24-00EB/18-00                1570/FR/2019</t>
  </si>
  <si>
    <t>Gmina Kochanowice</t>
  </si>
  <si>
    <t>UDA-RPSL.10.03.01-24-00EF/18-00                3374/FR/2019</t>
  </si>
  <si>
    <t>Miasto Dąbrowa Górnicza - miasto na prawach powiatu</t>
  </si>
  <si>
    <t>UDA-RPSL.10.03.01-24-0038/18-00                 5265/FR/2018</t>
  </si>
  <si>
    <t>UDA-RPSL.10.03.01-24-00ED/18-00                     493/FR2019</t>
  </si>
  <si>
    <t>Miasto Racibórz</t>
  </si>
  <si>
    <t>Galeria Bielska BWA</t>
  </si>
  <si>
    <t>UDA-RPSL.10.03.02-24-02H4/17-00         3591/FR/2017</t>
  </si>
  <si>
    <t>SZPITAL PEDIATRYCZNY W BIELSKU-BIAŁEJ</t>
  </si>
  <si>
    <t>UDA-RPSL.10.03.02-24-041F/19-00                     3328/FR/2020</t>
  </si>
  <si>
    <t>Gmina Przystajń</t>
  </si>
  <si>
    <t>Miasto Bielsko-Biała</t>
  </si>
  <si>
    <t>UDA-RPSL.10.03.02-24-02H2/17-00         3492/FR/2017</t>
  </si>
  <si>
    <t>Miasto Rybnik - miasto na prawach powiatu</t>
  </si>
  <si>
    <t>Gmina Miejska Żory</t>
  </si>
  <si>
    <t>UDA-RPSL.10.03.02-24-06GG/17-00 
2997/FR/2018</t>
  </si>
  <si>
    <t>Miasto Rydułtowy</t>
  </si>
  <si>
    <t>UDA-RPSL.10.03.02-24-0127/18-00               34/FR/2019</t>
  </si>
  <si>
    <t>UDA-RPSL.10.03.02-24-02EA/19-00                  1381/FR/2020</t>
  </si>
  <si>
    <t>UDA-RPSL.10.03.02-24-02F0/19-00                 1406/FR/2020</t>
  </si>
  <si>
    <t>UDA-RPSL.10.03.02-24-02E7/19-00                1543/FR/2020</t>
  </si>
  <si>
    <t>UDA-RPSL.10.03.02-24-042D/19-00                  2826/FR/2020</t>
  </si>
  <si>
    <t>Priorytetowa X  Rewitalizacja oraz infrastruktura społeczna i zdrowotna
Działanie 10.3  Rewitalizacja obszarów zdegradowanych
  Poddziałanie 10.3.3 Rewitalizacja obszarów zdegradowanych – konkurs</t>
  </si>
  <si>
    <t>Bielskie Stowarzyszenie Artystyczne "Teatr Grodzki"</t>
  </si>
  <si>
    <t>UDA-RPSL.10.03.03-24-0683/17-008-03   5588/FR/2018</t>
  </si>
  <si>
    <t>UDA-RPSL.10.03.03-24-069A/17-00                 397/FR/2019</t>
  </si>
  <si>
    <t>Bytomskie Centrum Kultury</t>
  </si>
  <si>
    <t>UDA-RPSL.10.03.04-24-06CB/17-00              9/FR/2018</t>
  </si>
  <si>
    <t xml:space="preserve">Parafia Rzymsko-Katolicka Pw. Wniebowzięcia Najświętszej Maryi Panny </t>
  </si>
  <si>
    <t>UDA-RPSL.10.03.04-24-0469/18-00                 1618/FR/2019</t>
  </si>
  <si>
    <t>UDA-RPSL.10.03.04-24-084H/17-00       3294/FR/2018</t>
  </si>
  <si>
    <t>Miasto Bytom - miasto na prawach powiatu</t>
  </si>
  <si>
    <t>UDA-RPSL.10.03.04-24-05E3/18-00          2468/FR/2019</t>
  </si>
  <si>
    <t>Powiat Rybnicki</t>
  </si>
  <si>
    <t xml:space="preserve">UDA-RPSL.10.03.05-24-04C2/20-00            874/FR/2021                                   </t>
  </si>
  <si>
    <t>UDA-RPSL.10.03.05-24-07DF/17-00               2273/FR/2019</t>
  </si>
  <si>
    <t>Gmina Kłomnice</t>
  </si>
  <si>
    <t>UDA-RPSL.10.03.05-24-07DB/17-00            2714/FR/2019</t>
  </si>
  <si>
    <t>Gmina Chybie</t>
  </si>
  <si>
    <t xml:space="preserve">UDA-RPSL.10.03.05-24-07D5/17-00                  2813/FR/2019    </t>
  </si>
  <si>
    <t>Gmina Lelów</t>
  </si>
  <si>
    <t>UDA-RPSL.10.03.05-24-0AC0/20-00                   722/FR/2021</t>
  </si>
  <si>
    <t>Razem Działanie 10.3</t>
  </si>
  <si>
    <t>Oś Priorytetowa XII  Infrastruktura edukacyjna
Działanie 12.2  Infrastruktura kształcenia zawodowego
  Poddziałanie 12.2.1 Infrastruktura kształcenia zawodowego – ZIT</t>
  </si>
  <si>
    <t>Miasto Świetochłowice-miasto na prawach powiatu</t>
  </si>
  <si>
    <t>Razem Działanie 12.2</t>
  </si>
  <si>
    <t xml:space="preserve">                       Oś Priorytetowa X  Rewitalizacja oraz infrastruktura społeczna i zdrowotna                                                                                        10.1 Infrastruktura ochrony zdrowia</t>
  </si>
  <si>
    <t xml:space="preserve">SPZOZ Wojewódzki Szpital Specjalistyczny nr 3 w Rybniku </t>
  </si>
  <si>
    <t>UDA-RPSL.10.01.00-24-0312/20-00                 2556/FR/2020</t>
  </si>
  <si>
    <t>Szpital Rejonowy im. Dr Józefa Rostka w Raciborzu</t>
  </si>
  <si>
    <t>Wojewódzkie Pogotowie Ratunkowe w Katowicach </t>
  </si>
  <si>
    <t>UDA-RPSL.10.01.00-24-02H8/20-00        2351/FR/2020</t>
  </si>
  <si>
    <t>Miejskie Zakłady Opieki Zdrowotnej w Żorach</t>
  </si>
  <si>
    <t xml:space="preserve">Wojewódzki Szpital Specjalistyczny Nr 5 im. Św. Barbary w Sosnowcu </t>
  </si>
  <si>
    <t>UDA-RPSL.10.01.00-24-02G9/20-00                2920/FR/2020</t>
  </si>
  <si>
    <t xml:space="preserve">MEGREZ Sp. z o.o. </t>
  </si>
  <si>
    <t>UDA-RPSL.10.01.00-24-030G/20-00      2566/FR/2020</t>
  </si>
  <si>
    <t>UDA-RPSL.10.01.00-24-02CH/20-00               2563/FR/2020</t>
  </si>
  <si>
    <t>UDA-RPSL.10.01.00-24-02G7/20-00       2346/FR/2020</t>
  </si>
  <si>
    <t>UDA-RPSL.10.01.00-24-030D/20-00               2558/FR/2020</t>
  </si>
  <si>
    <t xml:space="preserve">UDA-RPSL.10.01.00-24-0301/20-00                 2557/FR/2020         </t>
  </si>
  <si>
    <t>Śląski Park Technologii Medycznych Kardio-Med. Silesia Spółka z o.o.</t>
  </si>
  <si>
    <t>UDA-RPSL.10.01.00-24-0313/20-00                 2925/FR/2020</t>
  </si>
  <si>
    <t>UDA-RPSL.10.01.00-24-0314/20-00                   2922/FR/2020</t>
  </si>
  <si>
    <t>Szpital Specjalistyczny w Chorzowie</t>
  </si>
  <si>
    <t>UDA-RPSL.10.01.00-24-02CC/20-00        2924/FR/2020</t>
  </si>
  <si>
    <t>Zespół Zakładów Opieki Zdrowotnej  w Cieszynie</t>
  </si>
  <si>
    <t>UDA-RPSL.10.01.00-24-0311/20-00             2921/FR/2020</t>
  </si>
  <si>
    <t xml:space="preserve">SAMODZIELNY PUBLICZNY ZAKŁAD OPIEKI ZDROWOTNEJ SZPITAL SPECJALISTYCZNY NR I W BYTOMIU </t>
  </si>
  <si>
    <t>UDA-RPSL.10.01.00-24-02G5/20-00                2554/FR/2020</t>
  </si>
  <si>
    <t>UDA-RPSL.10.01.00-24-02G9/20-00                 2920/FR/2020</t>
  </si>
  <si>
    <t>SAMODZIELNY PUBLICZNY ZESPÓŁ OPIEKI ZDROWOTNEJ W MYSZKOWIE</t>
  </si>
  <si>
    <t>UDA-RPSL.10.01.00-24-02EC/20-002             2560/FR/2020</t>
  </si>
  <si>
    <t xml:space="preserve">Centrum Pediatrii im. Jana Pawła II w Sosnowcu Sp. z o.o. </t>
  </si>
  <si>
    <t>UDA-RPSL.10.01.00-24-02CG/20-00              3048/FR/2020</t>
  </si>
  <si>
    <t>Razem Działanie 10.1</t>
  </si>
  <si>
    <t xml:space="preserve">              Oś Priorytetowa X  Rewitalizacja oraz infrastruktura społeczna i zdrowotna
Działanie 10.2 Rozwój mieszkalnictwa socjalnego, wspomaganego i chronionego oraz infrastruktury usług społecznych
  Poddziałanie 10.2.1 Rozwój mieszkalnictwa socjalnego, wspomaganego i chronionego oraz infrastruktury usług społecznych – ZIT
</t>
  </si>
  <si>
    <t>85295</t>
  </si>
  <si>
    <t xml:space="preserve">Gmina Tarnowskie Góry </t>
  </si>
  <si>
    <t>UDA-RPSL.10.02.01-24-01G0/18-00                2519/FR/2019</t>
  </si>
  <si>
    <t>Powiat Będziński</t>
  </si>
  <si>
    <t>UDA-RPSL.10.02.01-24-01H5/18-00                1749/FR/2019</t>
  </si>
  <si>
    <t>UDA-RPSL.10.02.01-24-01EA/17-00                3933/FR/2017</t>
  </si>
  <si>
    <t xml:space="preserve">              Oś Priorytetowa X  Rewitalizacja oraz infrastruktura społeczna i zdrowotna
Działanie 10.2 Rozwój mieszkalnictwa socjalnego, wspomaganego i chronionego oraz infrastruktury usług społecznych
  Poddziałanie 10.2.2 Rozwój mieszkalnictwa socjalnego, wspomaganego i chronionego oraz infrastruktury usług społecznych – RIT
</t>
  </si>
  <si>
    <t>Fundacja św. Elzbiety Węgierskiej w Cieszynie</t>
  </si>
  <si>
    <t>UDA-RPSL.10.02.02-24-057C/19-00                 3141/FR/2020</t>
  </si>
  <si>
    <t>Gmina Lipowa</t>
  </si>
  <si>
    <t>UDA-RPSL.10.02.02-24-00CB/19-00        2521/FR/2019</t>
  </si>
  <si>
    <t>Miasto Radlin</t>
  </si>
  <si>
    <t>Gmina Lyski</t>
  </si>
  <si>
    <t>Gmina Pietrowice Wielkie</t>
  </si>
  <si>
    <t>UDA-RPSL.10.02.02-24-04A6/19-00 2458/FR/2020</t>
  </si>
  <si>
    <t xml:space="preserve">              Oś Priorytetowa X  Rewitalizacja oraz infrastruktura społeczna i zdrowotna
Działanie 10.2 Rozwój mieszkalnictwa socjalnego, wspomaganego i chronionego oraz infrastruktury usług społecznych
  Poddziałanie 10.2.3 Rozwój mieszkalnictwa socjalnego, wspomaganego i chronionego oraz infrastruktury usług społecznych – OSI
</t>
  </si>
  <si>
    <t>Parafia Rzymsko-Katolicka pw. Świętej Rodziny</t>
  </si>
  <si>
    <t xml:space="preserve">UDA-RPSL.10.02.03-24-0A95/20-001-01         221/FR/2021 </t>
  </si>
  <si>
    <t xml:space="preserve">Miasto Bytom - miasto na prawach powiatu </t>
  </si>
  <si>
    <t>UDA-RPSL.10.02.03-24-06C2/17-00 
1463/FR/2018</t>
  </si>
  <si>
    <t>Oś Priorytetowa X  Rewitalizacja oraz infrastruktura społeczna i zdrowotna
Działanie 10.2 Rozwój mieszkalnictwa socjalnego, wspomaganego i chronionego oraz infrastruktury usług społecznych
  Poddziałanie 10.2.4 Rozwój mieszkalnictwa socjalnego, wspomaganego i chronionego oraz infrastruktury usług społecznych – wsparcie działań wynikających z Lokalnych Strategii Rozwoju obejmujących obszary wiejskie i rybackie</t>
  </si>
  <si>
    <t>Gmina Hażlach</t>
  </si>
  <si>
    <t>UDA-RPSL.10.02.04-24-0467/18-00  2089/FR/2019</t>
  </si>
  <si>
    <t>Gmina Ujsoły</t>
  </si>
  <si>
    <t>UDA-RPSL.10.02.04-24-0464/18-00                 2088/FR/2019</t>
  </si>
  <si>
    <t>Razem Działanie 10.2</t>
  </si>
  <si>
    <t xml:space="preserve">Miejskie Przedsiębiorstwo Wodociągów i Kanalizacji Spółka z ograniczoną odpowiedzialnością </t>
  </si>
  <si>
    <t>UDA-RPSL.05.01.01-24-01FH/20-00                                                                                                                                                                                                                                                                                                                                                                                                                                                                                                                                                                                                                                                                                                                                                                                                                                                                                                                                                                                                                                                                                                                                                                                                                                                                                                                                                                                                                                                                                                                                                                                                                                                                                                                                                                                                                                                                                                                                                                                                                                                                                                                             4447/FR/2020</t>
  </si>
  <si>
    <t>UDA-RPSL.05.01.01-24-01FG/20-00                  721/FR/2021</t>
  </si>
  <si>
    <t>Gmina Jeleśnia</t>
  </si>
  <si>
    <t xml:space="preserve">UDA-RPSL.05.01.02-24-05H8/18-00         3736/FR/2019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</si>
  <si>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Gmina Istebna</t>
  </si>
  <si>
    <t>Razem Działanie 5.1</t>
  </si>
  <si>
    <t xml:space="preserve">                                   Oś Priorytetowa V Ochrona środowiska i efektywne wykorzystywanie zasobów                                                                        Działanie 5.2 Gospodarka odpadami
Poddziałanie 5.2.1 Gospodarka odpadami - ZIT</t>
  </si>
  <si>
    <t>WSPÓLNOTA MIESZKANIOWA NIERUCHOMOŚCI PRZY UL.ORDONÓWNY 3-3 A </t>
  </si>
  <si>
    <t>Oś Priorytetowa IV Efektywność energetyczna, odnawialne źródła energii i gospodarka niskoemisyjna
Działanie 4.1 Odnawialne źródła energii
Poddziałanie 4.1.3 Odnawialne źródła energii - konkurs</t>
  </si>
  <si>
    <t>Związek Międzygminny d/s Ekologii  w Żywcu</t>
  </si>
  <si>
    <t>UDA-RPSL.04.01.03-24-02F5/18-00  3412/FR/2019</t>
  </si>
  <si>
    <t>UDA-RPSL.04.01.03-24-02E1/18-00            4286/FR/2019</t>
  </si>
  <si>
    <t>UDA-RPSL.04.01.03-24-02C9/18-00                  4027/FR/2020</t>
  </si>
  <si>
    <t>Razem Działanie 4.1</t>
  </si>
  <si>
    <t xml:space="preserve">Oś Priorytetowa IV Efektywność energetyczna, odnawialne źródła energii i gospodarka niskoemisyjna
Działanie 4.3 Efektywność energetyczna i odnawialne źródła energii w infrastrukturze publicznej i mieszkaniowej 
Poddziałanie 4.3.1 Efektywność energetyczna i odnawialne źródła energii w infrastrukturze publicznej i mieszkaniowej – ZIT
</t>
  </si>
  <si>
    <t>90005</t>
  </si>
  <si>
    <t>Wojewódzki Szpital Specjalistyczny nr 4 w Bytomiu</t>
  </si>
  <si>
    <t>UDA-RPSL.04.03.01-24-0017/19-00                2471/FR/2020</t>
  </si>
  <si>
    <t>Miasto Katowice-miasto na prawach powiatu</t>
  </si>
  <si>
    <t>Miasto Świętochłowice-miasto na prawach powiatu</t>
  </si>
  <si>
    <t>UDA-RPSL.04.03.01-24-0029/19-00                 1222/FR/2020</t>
  </si>
  <si>
    <t>UDA-RPSL.04.03.01-24-0044/19-00                1200/FR/2020</t>
  </si>
  <si>
    <t>UDA-RPSL.04.03.01-24-0042/19-00                1194/FR/2020</t>
  </si>
  <si>
    <t>UDA-RPSL.04.03.01-24-06AC/18-00               1226/FR/2020</t>
  </si>
  <si>
    <t>UDA-RPSL.04.03.01-24-0018/19-00                 864/FR/2020</t>
  </si>
  <si>
    <t xml:space="preserve">Oś Priorytetowa IV Efektywność energetyczna, odnawialne źródła energii i gospodarka niskoemisyjna
Działanie 4.3 Efektywność energetyczna i odnawialne źródła energii w infrastrukturze publicznej i mieszkaniowej 
Poddziałanie 4.3.2 Efektywność energetyczna i odnawialne źródła energii w infrastrukturze publicznej i mieszkaniowej – RIT
</t>
  </si>
  <si>
    <t>Miasto Jastrzębie-Zdrój - Miasto na prawach Powiatu</t>
  </si>
  <si>
    <t xml:space="preserve">UDA-RPSL.04.03.02-24-04H8/17-00    2674/FR/2019  </t>
  </si>
  <si>
    <t>UDA-RPSL.04.03.02-24-0A8C/20-00                     2017/FR/2021</t>
  </si>
  <si>
    <t xml:space="preserve">Oś Priorytetowa IV Efektywność energetyczna, odnawialne źródła energii i gospodarka niskoemisyjna
Działanie 4.3 Efektywność energetyczna i odnawialne źródła energii w infrastrukturze publicznej i mieszkaniowej 
Poddziałanie 4.3.3 Efektywność energetyczna i odnawialne źródła energii w infrastrukturze publicznej i mieszkaniowej – OSI
</t>
  </si>
  <si>
    <t>Miasto Bytom-miasto na prawach powiatu</t>
  </si>
  <si>
    <t>UDA-RPSL.04.03.03-24-06B9/18-00                                                                                                                                                                                                                                                                                                                                                                                                                                                                                                     1539/FR/2020</t>
  </si>
  <si>
    <t xml:space="preserve">Oś Priorytetowa IV Efektywność energetyczna, odnawialne źródła energii i gospodarka niskoemisyjna
Działanie 4.3 Efektywność energetyczna i odnawialne źródła energii w infrastrukturze publicznej i mieszkaniowej 
Poddziałanie 4.3.4 Efektywność energetyczna i odnawialne źródła energii w infrastrukturze publicznej i mieszkaniowej – konkurs
</t>
  </si>
  <si>
    <t xml:space="preserve">Miasto Radzionków </t>
  </si>
  <si>
    <t xml:space="preserve">UDA-RPSL.04.03.04-24-043H/18-00    4015/FR/2019  </t>
  </si>
  <si>
    <t xml:space="preserve">UDA-RPSL.04.03.04-24-0313/18-00                 1658/FR/2020           </t>
  </si>
  <si>
    <t>UDA-RPSL.04.03.04-24-035F/18-00                 1534/FR/2020</t>
  </si>
  <si>
    <t xml:space="preserve">UDA-RPSL.04.03.04-24-03H7/18-00                1535/FR/2020                  </t>
  </si>
  <si>
    <t>Razem Działanie 4.3</t>
  </si>
  <si>
    <t xml:space="preserve">Oś Priorytetowa V Ochrona środowiska i efektywne wykorzystywanie zasobów
Działanie 5.4 Ochrona różnorodności biologicznej,
Poddziałanie 5.4.3 Ochrona różnorodności biologicznej – tryb pozakonkursowy
</t>
  </si>
  <si>
    <t>Miasto Sławków</t>
  </si>
  <si>
    <t>UDA-RPSL.05.04.03-24-08F4/17-00             3608/FR/2018</t>
  </si>
  <si>
    <t>Razem Działanie 5.4</t>
  </si>
  <si>
    <t xml:space="preserve">Oś Priorytetowa V Ochrona środowiska i efektywne wykorzystywanie zasobów
Działanie 5.3 Dziedzictwo kulturowe
Poddziałanie 5.3.1 Dziedzictwo kulturowe - konkurs
</t>
  </si>
  <si>
    <t>UDA-RPSL.05.03.01-24-05FB/17-00 2254/FR/2018</t>
  </si>
  <si>
    <t>Jastrzębie Zdrój - Miasto na prawach powiatu</t>
  </si>
  <si>
    <t>UDA-RPSL.05.03.01-24-05EA/17-00         2016/FR/2018</t>
  </si>
  <si>
    <t>UDA-RPSL.05.03.01-24-05CA/17-00                4141/FR/2018</t>
  </si>
  <si>
    <t xml:space="preserve">UDA-RPSL.05.03.01-24-0590/17-00                  2216/FR/2018                        </t>
  </si>
  <si>
    <t xml:space="preserve">Oś Priorytetowa V Ochrona środowiska i efektywne wykorzystywanie zasobów
Działanie 5.3 Dziedzictwo kulturowe
Poddziałanie 5.3.2 Dziedzictwo kulturowe - OSI
</t>
  </si>
  <si>
    <t xml:space="preserve">Parafia Rzymskokatolicka Pw. Wniebowzięcia Najświętszej Maryi Panny </t>
  </si>
  <si>
    <t>UDA-RPSL.05.03.02-24-02H2/18-00              345/FR/2019</t>
  </si>
  <si>
    <t>UDA-RPSL.05.03.02-24-020C/18-00        501/FR/2019</t>
  </si>
  <si>
    <t>Razem Działanie 5.3</t>
  </si>
  <si>
    <t>Gmina Kuźnia Raciborska</t>
  </si>
  <si>
    <t>Oś Priorytetowa XII  Infrastruktura edukacyjna
Działanie 12.2  Infrastruktura kształcenia zawodowego
  Poddziałanie 12.2.2 Infrastruktura kształcenia zawodowego – RIT</t>
  </si>
  <si>
    <t xml:space="preserve">Oś Priorytetowa III Konkurencyjność MŚ
                                  Działanie 3.1 Poprawa warunków do rozwoju MŚP                                                                                                        Poddziałanie 3.1.2 Tworzenie terenów inwestycyjnych na obszarach typu brownfield – RIT
</t>
  </si>
  <si>
    <t>Razem Działanie 3.1</t>
  </si>
  <si>
    <t xml:space="preserve">Powiat Żywiecki/ Zespół Zakładów Opieki Zdrowotnej w Żywcu </t>
  </si>
  <si>
    <t>UDA-RPSL.04.05.01-24-083B/17-00    3840/FR/2018</t>
  </si>
  <si>
    <t>UDA-RPSL.10.03.05-24-0AE9/20-00                      623/FR/2020</t>
  </si>
  <si>
    <t>Oś Priorytetowa IV Efektywność energetyczna, odnawialne źródła energii i gospodarka niskoemisyjna
Działanie 4.5 Niskoemisyjny transport miejski  oraz efektywne oświetlenie
Poddziałanie 4.5.1 Niskoemisyjny transport miejski oraz efektywne oświetlenie – ZIT</t>
  </si>
  <si>
    <t>Oś Priorytetowa VI Transport
Działanie 6.2 Transport kolejowy</t>
  </si>
  <si>
    <t>Oś Priorytetowa IV Efektywność energetyczna, odnawialne źródła energii i gospodarka niskoemisyjna
Działanie 4.5 Niskoemisyjny transport miejski  oraz efektywne oświetlenie
Poddziałanie 4.5.2 Niskoemisyjny transport miejski oraz efektywne oświetlenie – RIT</t>
  </si>
  <si>
    <t xml:space="preserve">              Oś Priorytetowa X  Rewitalizacja oraz infrastruktura społeczna i zdrowotna
Działanie 10.3  Rewitalizacja obszarów zdegradowanych
  Poddziałanie 10.3.1 Rewitalizacja obszarów zdegradowanych – ZIT </t>
  </si>
  <si>
    <t xml:space="preserve">              Oś Priorytetowa X  Rewitalizacja oraz infrastruktura społeczna i zdrowotna
Działanie 10.3  Rewitalizacja obszarów zdegradowanych
  Poddziałanie 10.3.2 Rewitalizacja obszarów zdegradowanych – RIT </t>
  </si>
  <si>
    <t xml:space="preserve"> Priorytetowa X  Rewitalizacja oraz infrastruktura społeczna i zdrowotna
Działanie 10.3  Rewitalizacja obszarów zdegradowanych
  Poddziałanie 10.3.5 Rewitalizacja obszarów zdegradowanych – wsparcie działań wynikających z Lokalnych Strategii Rozwoju obejmujących obszary wiejskie i rybackie</t>
  </si>
  <si>
    <t xml:space="preserve">            Oś Priorytetowa X  Rewitalizacja oraz infrastruktura społeczna i zdrowotna
Działanie 10.3  Rewitalizacja obszarów zdegradowanych
  Poddziałanie 10.3.4 Rewitalizacja obszarów zdegradowanych – OSI</t>
  </si>
  <si>
    <t>Wojewódzki Szpital Specjalistyczny im. NMP z siedzibą w Częstochowie</t>
  </si>
  <si>
    <t>Wojewódzki Szpital Specjalistyczny nr 2 w Jastrzębiu Zdroju</t>
  </si>
  <si>
    <t>UDA-RPSL.04.03.02-24-069E/20-00                  1344/FR/2021</t>
  </si>
  <si>
    <t>UDA-RPSL.10.03.02-24-02G0/19-00                   2621/FR/2020</t>
  </si>
  <si>
    <t>UDA-RPSL.04.03.02-24-0ABA/20-00                     1495/FR/2021</t>
  </si>
  <si>
    <t>GÓRNOŚLĄSKIE CENTRUM MEDYCZNE IM. PROF. LESZKA GIECA ŚLĄSKIEGO UNIWERSYTETU MEDYCZNEGO W KATOWICACH</t>
  </si>
  <si>
    <t>UDA-RPSL.10.01.00-24-030A/20-00                      2923/FR/2020</t>
  </si>
  <si>
    <t>UDA-RPSL.04.03.01-24-0BG8/20-00                   3549/FR/2021</t>
  </si>
  <si>
    <t>Gmina Sławków</t>
  </si>
  <si>
    <t>Miasto Chorzów - miasto na prawach powiatu</t>
  </si>
  <si>
    <t>UDA-RPSL.10.03.01-24-0522/17-00                     1953/FR/2018</t>
  </si>
  <si>
    <t>UDA-RPSL.04.03.01-24-0024/19-00                  934/FR/2020</t>
  </si>
  <si>
    <t>Gmina Miasto Częstochowa</t>
  </si>
  <si>
    <t>UDA-RPSL.03.01.01-24-038F/19-00           3251/FR/2020</t>
  </si>
  <si>
    <t>UDA-RPSL.03.01.02-24-01G2/18-00             558/FR/2019</t>
  </si>
  <si>
    <t>UDA-RPSL.10.02.02-24-0540/19-00         3230/FR/2020</t>
  </si>
  <si>
    <t xml:space="preserve">UDA-RPSL.10.02.02-24-00H2/20-00        3329/FR/2020            </t>
  </si>
  <si>
    <t>UDA-RPSL.04.05.01-24-0158/19-00        57/FR/2020</t>
  </si>
  <si>
    <t>UDA-RPSL.04.05.01-24-083B/17-00       3840/FR/2018</t>
  </si>
  <si>
    <t>UDA-RPSL.06.01.00-24-0141/19-00        1486/FR/2020</t>
  </si>
  <si>
    <t>UDA-RPSL.06.01.00-24-014D/19-00               1428/FR/2020</t>
  </si>
  <si>
    <t>UDA-RPSL.06.01.00-24-014G/19-00       4377/FR/2020</t>
  </si>
  <si>
    <t>UDA-RPSL.06.01.00-24-0150/19-00         2872/FR/2020</t>
  </si>
  <si>
    <t>Miasto Bieruń</t>
  </si>
  <si>
    <t>Gmina Sośnicowice</t>
  </si>
  <si>
    <t>UDA-RPSL.04.05.01-24-015C/19-00         3/FR/2020</t>
  </si>
  <si>
    <t>UDA- RPSL.02.01.00-24-037C/19-00      3793/FR/2019</t>
  </si>
  <si>
    <t>UDA-RPSL.02.01.00-24-037C/19-00   3793/FR/2019</t>
  </si>
  <si>
    <t>UDA-RPSL.10.03.02-24-02G0/19-00      2621/FR/2020</t>
  </si>
  <si>
    <t>UDA-RPSL.10.03.03-24-069E/17-00               4381/FR/2018</t>
  </si>
  <si>
    <t>UDA-RPSL.12.02.01-24-010F/18-00               5419/FR/2018</t>
  </si>
  <si>
    <t>UDA-RPSL.12.02.01-24-02E6/19-00              1212/FR/2020</t>
  </si>
  <si>
    <t>UDA-RPSL.12.02.01-24-0B90/20-00         3540/FR/2021</t>
  </si>
  <si>
    <t>UDA-RPSL.12.02.02-24-012H/20-00      2969/FR/2020</t>
  </si>
  <si>
    <t>UDA-RPSL.12.02.02-24-012H/20-00       2969/FR/2020</t>
  </si>
  <si>
    <t>UDA-RPSL.10.01.00-24-0314/20-00          2922/FR/2020</t>
  </si>
  <si>
    <t>UDA-RPSL.10.01.00-24-0312/20-00              2556/FR/2020</t>
  </si>
  <si>
    <t>UDA-RPSL.10.01.00-24-0301/20-00               2557/FR/2020</t>
  </si>
  <si>
    <t>UDA-RPSL.10.01.00-24-0311/20-00        2921/FR/2020</t>
  </si>
  <si>
    <t>UDA-RPSL.10.01.00-24-030A/20-00        2923/FR/2020</t>
  </si>
  <si>
    <t>UDA-RPSL.05.01.02-24-05HD/18-00              3655/FR/2019</t>
  </si>
  <si>
    <t>ŻYWIECKA FUNDACJA ROZWOJU</t>
  </si>
  <si>
    <t>UDA-RPSL.10.03.02-24-00FB/18-00                   2175/FR/2022</t>
  </si>
  <si>
    <t>GMINA LUBOMIA</t>
  </si>
  <si>
    <t>UDA-RPSL.04.03.04-24-0316/18-00                     442/FR/2021</t>
  </si>
  <si>
    <t>Plan po zmianach na 31.12.2022 r.</t>
  </si>
  <si>
    <t xml:space="preserve">
WYKAZ UDZIELONYCH DOTACJI W CZTERECH KWARTAŁACH 2022 R.
W RAMACH REGIONALNEGO PROGRAMU OPERACYJNEGO WOJEWÓDZTWA ŚLĄSKIEGO NA LATA 2014- 2020
DEPARTAMENT EUROPEJSKIEGO FUNDUSZU ROZWOJU REGIONALNEGO
</t>
  </si>
  <si>
    <t xml:space="preserve">OGÓŁEM: UDZIELONE DOTACJE W CZTERECH KWARTAŁACH 2022 ROKU </t>
  </si>
  <si>
    <t>Oś Priorytetowa IV Efektywność energetyczna, odnawialne źródła energii i gospodarka niskoemisyjna
Działanie 4.1 Odnawialne źródła energii
Poddziałanie 4.1.1 Odnawialne źródła energii - ZIT</t>
  </si>
  <si>
    <t>UDA-RPSL.04.01.01-24-0318/20-00                                               2443/FR/22</t>
  </si>
  <si>
    <t xml:space="preserve">UDA-RPSL.05.02.01-24-0BH1/20-00     2139/FR/2021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</si>
  <si>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UDA-RPSL.04.03.01-24-0B7H/20-00                    4480/FR/2021</t>
  </si>
  <si>
    <t>Gmina Pyskowice</t>
  </si>
  <si>
    <t>UDA-RPSL.10.01.00-24-02EC/20-00                  2560/FR/2020</t>
  </si>
  <si>
    <t>UDA-RPSL.04.03.01-24-0B7D/20-00                    4481/FR/2021</t>
  </si>
  <si>
    <t>UDA-RPSL.10.03.04-24-01HG/18-00                     1603/FR/2019</t>
  </si>
  <si>
    <t>UDA-RPSL.04.03.02-24-04CF/20-00               1577/RF/2021</t>
  </si>
  <si>
    <t>Miasto Jastrzębie Zdrój  - miasto na prawach powiatu</t>
  </si>
  <si>
    <t>UDA-RPSL.04.03.01-24-06A6/18-00                922/FR/2020</t>
  </si>
  <si>
    <t>UDA-RPSL.06.01.00-24-013A/19-00                 1244/FR/2020</t>
  </si>
  <si>
    <t>Oś Priorytetowa VI Transport
Działanie 6.1 Drogi wojewódzkie, powiatowe i gminne</t>
  </si>
  <si>
    <t xml:space="preserve">                                   Oś Priorytetowa V Ochrona środowiska i efektywne wykorzystywanie zasobów                                                                        Działanie 5.1 Gospodarka wodno-ściekowa
      Poddziałanie 5.1.2 Gospodarka wodno-ściekowa - RIT</t>
  </si>
  <si>
    <t xml:space="preserve">                                      Oś Priorytetowa V Ochrona środowiska i efektywne wykorzystywanie zasobów                                                          Działanie 5.1 Gospodarka wodno-ściekowa
   Poddziałanie 5.1.1 Gospodarka wodno-ściekowa - 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</si>
</sst>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zł-415];[Red]&quot;-&quot;#,##0.00&quot; &quot;[$zł-415]"/>
    <numFmt numFmtId="165" formatCode="[$-415]General"/>
    <numFmt numFmtId="166" formatCode="#,##0.00_ ;[Red]\-#,##0.00\ "/>
  </numFmts>
  <fonts count="22"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165" fontId="10" fillId="0" borderId="0" applyBorder="0" applyProtection="0"/>
    <xf numFmtId="0" fontId="11" fillId="0" borderId="0">
      <alignment horizontal="center"/>
    </xf>
    <xf numFmtId="0" fontId="11" fillId="0" borderId="0">
      <alignment horizontal="center" textRotation="90"/>
    </xf>
    <xf numFmtId="0" fontId="9" fillId="0" borderId="0"/>
    <xf numFmtId="0" fontId="12" fillId="0" borderId="0"/>
    <xf numFmtId="0" fontId="13" fillId="0" borderId="0"/>
    <xf numFmtId="164" fontId="13" fillId="0" borderId="0"/>
  </cellStyleXfs>
  <cellXfs count="295">
    <xf numFmtId="0" fontId="0" fillId="0" borderId="0" xfId="0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/>
    <xf numFmtId="4" fontId="1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" xfId="4" applyFont="1" applyBorder="1" applyAlignment="1">
      <alignment horizontal="center" vertical="center"/>
    </xf>
    <xf numFmtId="4" fontId="4" fillId="0" borderId="1" xfId="4" applyNumberFormat="1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right" vertical="center"/>
    </xf>
    <xf numFmtId="4" fontId="5" fillId="0" borderId="7" xfId="4" applyNumberFormat="1" applyFont="1" applyBorder="1" applyAlignment="1">
      <alignment vertical="center"/>
    </xf>
    <xf numFmtId="0" fontId="17" fillId="0" borderId="1" xfId="4" applyFont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7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4" fontId="17" fillId="0" borderId="1" xfId="4" applyNumberFormat="1" applyFont="1" applyBorder="1" applyAlignment="1">
      <alignment horizontal="right" vertical="center" wrapText="1"/>
    </xf>
    <xf numFmtId="0" fontId="17" fillId="0" borderId="1" xfId="4" applyFont="1" applyBorder="1" applyAlignment="1">
      <alignment horizontal="left" vertical="center"/>
    </xf>
    <xf numFmtId="4" fontId="5" fillId="0" borderId="1" xfId="4" applyNumberFormat="1" applyFont="1" applyBorder="1" applyAlignment="1">
      <alignment vertical="center"/>
    </xf>
    <xf numFmtId="4" fontId="17" fillId="0" borderId="1" xfId="4" applyNumberFormat="1" applyFont="1" applyBorder="1" applyAlignment="1">
      <alignment horizontal="right" vertical="center"/>
    </xf>
    <xf numFmtId="4" fontId="5" fillId="0" borderId="6" xfId="4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7" fillId="0" borderId="8" xfId="4" applyFont="1" applyBorder="1" applyAlignment="1">
      <alignment vertical="center"/>
    </xf>
    <xf numFmtId="4" fontId="5" fillId="0" borderId="6" xfId="4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17" fillId="2" borderId="1" xfId="4" applyFont="1" applyFill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right" vertical="center"/>
    </xf>
    <xf numFmtId="0" fontId="14" fillId="0" borderId="4" xfId="4" applyFont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0" fontId="17" fillId="0" borderId="4" xfId="4" applyFont="1" applyBorder="1" applyAlignment="1">
      <alignment horizontal="center" vertical="center"/>
    </xf>
    <xf numFmtId="0" fontId="14" fillId="0" borderId="9" xfId="4" applyFont="1" applyBorder="1" applyAlignment="1">
      <alignment horizontal="right" vertical="center"/>
    </xf>
    <xf numFmtId="0" fontId="18" fillId="0" borderId="1" xfId="4" applyFont="1" applyBorder="1" applyAlignment="1">
      <alignment horizontal="left" vertical="center"/>
    </xf>
    <xf numFmtId="0" fontId="17" fillId="0" borderId="4" xfId="4" applyFont="1" applyBorder="1" applyAlignment="1">
      <alignment vertical="center" wrapText="1"/>
    </xf>
    <xf numFmtId="0" fontId="8" fillId="0" borderId="4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top"/>
    </xf>
    <xf numFmtId="0" fontId="14" fillId="0" borderId="1" xfId="4" applyFont="1" applyBorder="1" applyAlignment="1">
      <alignment horizontal="right" vertical="center" wrapText="1"/>
    </xf>
    <xf numFmtId="4" fontId="14" fillId="0" borderId="1" xfId="4" applyNumberFormat="1" applyFont="1" applyBorder="1" applyAlignment="1">
      <alignment horizontal="right" vertical="center" wrapText="1"/>
    </xf>
    <xf numFmtId="0" fontId="17" fillId="0" borderId="8" xfId="4" applyFont="1" applyBorder="1" applyAlignment="1">
      <alignment horizontal="left" vertical="center" wrapText="1"/>
    </xf>
    <xf numFmtId="0" fontId="18" fillId="0" borderId="8" xfId="4" applyFont="1" applyBorder="1" applyAlignment="1">
      <alignment horizontal="left" vertical="center" wrapText="1"/>
    </xf>
    <xf numFmtId="0" fontId="8" fillId="0" borderId="8" xfId="4" applyFont="1" applyBorder="1" applyAlignment="1">
      <alignment horizontal="center" vertical="center"/>
    </xf>
    <xf numFmtId="4" fontId="14" fillId="2" borderId="1" xfId="4" applyNumberFormat="1" applyFont="1" applyFill="1" applyBorder="1" applyAlignment="1">
      <alignment horizontal="right" vertical="center"/>
    </xf>
    <xf numFmtId="0" fontId="0" fillId="2" borderId="0" xfId="0" applyFill="1"/>
    <xf numFmtId="4" fontId="14" fillId="2" borderId="1" xfId="0" applyNumberFormat="1" applyFont="1" applyFill="1" applyBorder="1" applyAlignment="1">
      <alignment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center" vertical="center"/>
    </xf>
    <xf numFmtId="0" fontId="14" fillId="0" borderId="8" xfId="4" applyFont="1" applyBorder="1" applyAlignment="1">
      <alignment horizontal="left" vertical="center"/>
    </xf>
    <xf numFmtId="0" fontId="14" fillId="3" borderId="8" xfId="4" applyFont="1" applyFill="1" applyBorder="1" applyAlignment="1">
      <alignment horizontal="right" vertical="center"/>
    </xf>
    <xf numFmtId="0" fontId="14" fillId="3" borderId="4" xfId="4" applyFont="1" applyFill="1" applyBorder="1" applyAlignment="1">
      <alignment horizontal="right" vertical="center"/>
    </xf>
    <xf numFmtId="3" fontId="14" fillId="3" borderId="1" xfId="4" applyNumberFormat="1" applyFont="1" applyFill="1" applyBorder="1" applyAlignment="1">
      <alignment horizontal="right" vertical="center"/>
    </xf>
    <xf numFmtId="4" fontId="14" fillId="3" borderId="1" xfId="4" applyNumberFormat="1" applyFont="1" applyFill="1" applyBorder="1" applyAlignment="1">
      <alignment horizontal="right" vertical="center"/>
    </xf>
    <xf numFmtId="165" fontId="3" fillId="2" borderId="3" xfId="1" applyFont="1" applyFill="1" applyBorder="1" applyAlignment="1">
      <alignment vertical="center" wrapText="1"/>
    </xf>
    <xf numFmtId="0" fontId="14" fillId="0" borderId="8" xfId="4" applyFont="1" applyBorder="1" applyAlignment="1">
      <alignment horizontal="center" vertical="top" wrapText="1"/>
    </xf>
    <xf numFmtId="0" fontId="14" fillId="0" borderId="10" xfId="4" applyFont="1" applyBorder="1" applyAlignment="1">
      <alignment horizontal="center" vertical="top" wrapText="1"/>
    </xf>
    <xf numFmtId="0" fontId="14" fillId="0" borderId="11" xfId="4" applyFont="1" applyBorder="1" applyAlignment="1">
      <alignment horizontal="center" vertical="top" wrapText="1"/>
    </xf>
    <xf numFmtId="0" fontId="14" fillId="3" borderId="1" xfId="4" applyFont="1" applyFill="1" applyBorder="1" applyAlignment="1">
      <alignment horizontal="center" vertical="top" wrapText="1"/>
    </xf>
    <xf numFmtId="0" fontId="14" fillId="3" borderId="4" xfId="4" applyFont="1" applyFill="1" applyBorder="1" applyAlignment="1">
      <alignment horizontal="center" vertical="center" wrapText="1"/>
    </xf>
    <xf numFmtId="0" fontId="14" fillId="3" borderId="8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3" borderId="8" xfId="4" applyFont="1" applyFill="1" applyBorder="1" applyAlignment="1">
      <alignment vertical="center"/>
    </xf>
    <xf numFmtId="0" fontId="8" fillId="3" borderId="1" xfId="4" applyFont="1" applyFill="1" applyBorder="1" applyAlignment="1">
      <alignment vertical="center"/>
    </xf>
    <xf numFmtId="0" fontId="8" fillId="3" borderId="4" xfId="4" applyFont="1" applyFill="1" applyBorder="1" applyAlignment="1">
      <alignment vertical="center"/>
    </xf>
    <xf numFmtId="4" fontId="17" fillId="3" borderId="1" xfId="4" applyNumberFormat="1" applyFont="1" applyFill="1" applyBorder="1" applyAlignment="1">
      <alignment horizontal="right" vertical="center"/>
    </xf>
    <xf numFmtId="0" fontId="8" fillId="3" borderId="10" xfId="4" applyFont="1" applyFill="1" applyBorder="1" applyAlignment="1">
      <alignment horizontal="center" vertical="center"/>
    </xf>
    <xf numFmtId="0" fontId="8" fillId="3" borderId="11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 wrapText="1"/>
    </xf>
    <xf numFmtId="0" fontId="14" fillId="3" borderId="13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top"/>
    </xf>
    <xf numFmtId="0" fontId="17" fillId="0" borderId="1" xfId="4" applyFont="1" applyBorder="1" applyAlignment="1">
      <alignment horizontal="right" vertical="center" wrapText="1"/>
    </xf>
    <xf numFmtId="4" fontId="17" fillId="2" borderId="1" xfId="4" applyNumberFormat="1" applyFont="1" applyFill="1" applyBorder="1" applyAlignment="1">
      <alignment horizontal="right" vertical="center" wrapText="1"/>
    </xf>
    <xf numFmtId="0" fontId="14" fillId="3" borderId="1" xfId="4" applyFont="1" applyFill="1" applyBorder="1" applyAlignment="1">
      <alignment horizontal="right" vertical="center" wrapText="1"/>
    </xf>
    <xf numFmtId="166" fontId="14" fillId="0" borderId="1" xfId="4" applyNumberFormat="1" applyFont="1" applyBorder="1" applyAlignment="1">
      <alignment horizontal="right" vertical="center" wrapText="1"/>
    </xf>
    <xf numFmtId="4" fontId="19" fillId="3" borderId="1" xfId="4" applyNumberFormat="1" applyFont="1" applyFill="1" applyBorder="1" applyAlignment="1">
      <alignment horizontal="right" vertical="center"/>
    </xf>
    <xf numFmtId="0" fontId="14" fillId="3" borderId="10" xfId="4" applyFont="1" applyFill="1" applyBorder="1" applyAlignment="1">
      <alignment horizontal="right" vertical="center"/>
    </xf>
    <xf numFmtId="0" fontId="14" fillId="3" borderId="11" xfId="4" applyFont="1" applyFill="1" applyBorder="1" applyAlignment="1">
      <alignment horizontal="right" vertical="center"/>
    </xf>
    <xf numFmtId="4" fontId="4" fillId="3" borderId="1" xfId="4" applyNumberFormat="1" applyFont="1" applyFill="1" applyBorder="1" applyAlignment="1">
      <alignment vertical="center"/>
    </xf>
    <xf numFmtId="4" fontId="14" fillId="3" borderId="1" xfId="4" applyNumberFormat="1" applyFont="1" applyFill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right" vertical="center"/>
    </xf>
    <xf numFmtId="0" fontId="20" fillId="3" borderId="8" xfId="4" applyFont="1" applyFill="1" applyBorder="1" applyAlignment="1">
      <alignment horizontal="right" vertical="center"/>
    </xf>
    <xf numFmtId="0" fontId="7" fillId="3" borderId="1" xfId="4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4" fillId="4" borderId="11" xfId="4" applyFont="1" applyFill="1" applyBorder="1" applyAlignment="1">
      <alignment horizontal="right" vertical="center"/>
    </xf>
    <xf numFmtId="0" fontId="14" fillId="4" borderId="10" xfId="4" applyFont="1" applyFill="1" applyBorder="1" applyAlignment="1">
      <alignment horizontal="center" vertical="top" wrapText="1"/>
    </xf>
    <xf numFmtId="0" fontId="14" fillId="4" borderId="11" xfId="4" applyFont="1" applyFill="1" applyBorder="1" applyAlignment="1">
      <alignment horizontal="center" vertical="top" wrapText="1"/>
    </xf>
    <xf numFmtId="0" fontId="14" fillId="4" borderId="1" xfId="4" applyFont="1" applyFill="1" applyBorder="1" applyAlignment="1">
      <alignment horizontal="center" vertical="top" wrapText="1"/>
    </xf>
    <xf numFmtId="0" fontId="14" fillId="4" borderId="1" xfId="4" applyFont="1" applyFill="1" applyBorder="1" applyAlignment="1">
      <alignment horizontal="center" vertical="center"/>
    </xf>
    <xf numFmtId="0" fontId="14" fillId="4" borderId="4" xfId="4" applyFont="1" applyFill="1" applyBorder="1" applyAlignment="1">
      <alignment horizontal="center" wrapText="1"/>
    </xf>
    <xf numFmtId="0" fontId="14" fillId="4" borderId="8" xfId="4" applyFont="1" applyFill="1" applyBorder="1" applyAlignment="1">
      <alignment horizontal="center" wrapText="1"/>
    </xf>
    <xf numFmtId="0" fontId="14" fillId="4" borderId="1" xfId="4" applyFont="1" applyFill="1" applyBorder="1" applyAlignment="1">
      <alignment horizontal="center" wrapText="1"/>
    </xf>
    <xf numFmtId="0" fontId="14" fillId="0" borderId="1" xfId="4" applyFont="1" applyBorder="1" applyAlignment="1">
      <alignment horizontal="center" wrapText="1"/>
    </xf>
    <xf numFmtId="166" fontId="14" fillId="4" borderId="1" xfId="4" applyNumberFormat="1" applyFont="1" applyFill="1" applyBorder="1" applyAlignment="1">
      <alignment horizontal="right" vertical="center" wrapText="1"/>
    </xf>
    <xf numFmtId="166" fontId="17" fillId="0" borderId="1" xfId="4" applyNumberFormat="1" applyFont="1" applyBorder="1" applyAlignment="1">
      <alignment horizontal="right" vertical="center" wrapText="1"/>
    </xf>
    <xf numFmtId="165" fontId="3" fillId="2" borderId="1" xfId="1" applyFont="1" applyFill="1" applyBorder="1" applyAlignment="1">
      <alignment vertical="center" wrapText="1"/>
    </xf>
    <xf numFmtId="0" fontId="17" fillId="2" borderId="1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right" vertical="center"/>
    </xf>
    <xf numFmtId="0" fontId="14" fillId="4" borderId="8" xfId="4" applyFont="1" applyFill="1" applyBorder="1" applyAlignment="1">
      <alignment horizontal="right" vertical="center"/>
    </xf>
    <xf numFmtId="0" fontId="8" fillId="4" borderId="1" xfId="4" applyFont="1" applyFill="1" applyBorder="1" applyAlignment="1">
      <alignment horizontal="center" vertical="center"/>
    </xf>
    <xf numFmtId="0" fontId="14" fillId="4" borderId="4" xfId="4" applyFont="1" applyFill="1" applyBorder="1" applyAlignment="1">
      <alignment horizontal="center" vertical="top" wrapText="1"/>
    </xf>
    <xf numFmtId="0" fontId="14" fillId="4" borderId="8" xfId="4" applyFont="1" applyFill="1" applyBorder="1" applyAlignment="1">
      <alignment horizontal="center" vertical="top" wrapText="1"/>
    </xf>
    <xf numFmtId="3" fontId="14" fillId="3" borderId="1" xfId="4" applyNumberFormat="1" applyFont="1" applyFill="1" applyBorder="1" applyAlignment="1">
      <alignment horizontal="center" vertical="center"/>
    </xf>
    <xf numFmtId="3" fontId="14" fillId="3" borderId="1" xfId="4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/>
    </xf>
    <xf numFmtId="3" fontId="14" fillId="4" borderId="1" xfId="4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0" fontId="14" fillId="2" borderId="1" xfId="4" applyFont="1" applyFill="1" applyBorder="1" applyAlignment="1">
      <alignment horizontal="center" vertical="top" wrapText="1"/>
    </xf>
    <xf numFmtId="0" fontId="8" fillId="4" borderId="8" xfId="4" applyFont="1" applyFill="1" applyBorder="1" applyAlignment="1">
      <alignment horizontal="center" vertical="center"/>
    </xf>
    <xf numFmtId="3" fontId="14" fillId="4" borderId="1" xfId="4" applyNumberFormat="1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4" fontId="17" fillId="2" borderId="1" xfId="4" applyNumberFormat="1" applyFont="1" applyFill="1" applyBorder="1" applyAlignment="1">
      <alignment horizontal="right" vertical="center"/>
    </xf>
    <xf numFmtId="0" fontId="17" fillId="2" borderId="1" xfId="4" applyFont="1" applyFill="1" applyBorder="1" applyAlignment="1">
      <alignment horizontal="left" vertical="center"/>
    </xf>
    <xf numFmtId="4" fontId="5" fillId="2" borderId="1" xfId="4" applyNumberFormat="1" applyFont="1" applyFill="1" applyBorder="1" applyAlignment="1">
      <alignment vertical="center"/>
    </xf>
    <xf numFmtId="0" fontId="14" fillId="0" borderId="8" xfId="4" applyFont="1" applyBorder="1" applyAlignment="1">
      <alignment horizontal="center" vertical="center"/>
    </xf>
    <xf numFmtId="4" fontId="4" fillId="2" borderId="1" xfId="4" applyNumberFormat="1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/>
    </xf>
    <xf numFmtId="4" fontId="14" fillId="2" borderId="9" xfId="4" applyNumberFormat="1" applyFont="1" applyFill="1" applyBorder="1" applyAlignment="1">
      <alignment horizontal="right" vertical="center"/>
    </xf>
    <xf numFmtId="0" fontId="17" fillId="0" borderId="8" xfId="4" applyFont="1" applyBorder="1" applyAlignment="1">
      <alignment horizontal="center" vertical="center"/>
    </xf>
    <xf numFmtId="4" fontId="14" fillId="4" borderId="1" xfId="4" applyNumberFormat="1" applyFont="1" applyFill="1" applyBorder="1" applyAlignment="1">
      <alignment horizontal="right" vertical="center"/>
    </xf>
    <xf numFmtId="0" fontId="17" fillId="0" borderId="8" xfId="4" applyFont="1" applyBorder="1" applyAlignment="1">
      <alignment horizontal="left" vertical="center"/>
    </xf>
    <xf numFmtId="0" fontId="8" fillId="3" borderId="8" xfId="4" applyFont="1" applyFill="1" applyBorder="1" applyAlignment="1">
      <alignment horizontal="center" vertical="center"/>
    </xf>
    <xf numFmtId="4" fontId="14" fillId="0" borderId="9" xfId="4" applyNumberFormat="1" applyFont="1" applyBorder="1" applyAlignment="1">
      <alignment horizontal="right" vertical="center"/>
    </xf>
    <xf numFmtId="0" fontId="14" fillId="0" borderId="9" xfId="4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4" fillId="0" borderId="1" xfId="4" applyFont="1" applyBorder="1" applyAlignment="1">
      <alignment horizontal="right" vertical="center"/>
    </xf>
    <xf numFmtId="0" fontId="14" fillId="0" borderId="4" xfId="4" applyFont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0" fontId="8" fillId="3" borderId="4" xfId="4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7" fillId="3" borderId="8" xfId="4" applyFont="1" applyFill="1" applyBorder="1" applyAlignment="1">
      <alignment horizontal="left" vertical="center" wrapText="1"/>
    </xf>
    <xf numFmtId="0" fontId="18" fillId="3" borderId="8" xfId="4" applyFont="1" applyFill="1" applyBorder="1" applyAlignment="1">
      <alignment horizontal="left" vertical="center" wrapText="1"/>
    </xf>
    <xf numFmtId="4" fontId="8" fillId="2" borderId="1" xfId="4" applyNumberFormat="1" applyFont="1" applyFill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0" fontId="14" fillId="2" borderId="1" xfId="4" applyFont="1" applyFill="1" applyBorder="1" applyAlignment="1">
      <alignment horizontal="right" vertical="center"/>
    </xf>
    <xf numFmtId="166" fontId="3" fillId="3" borderId="1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3" borderId="4" xfId="4" applyFont="1" applyFill="1" applyBorder="1" applyAlignment="1">
      <alignment horizontal="center" vertical="top" wrapText="1"/>
    </xf>
    <xf numFmtId="0" fontId="14" fillId="3" borderId="8" xfId="4" applyFont="1" applyFill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top" wrapText="1"/>
    </xf>
    <xf numFmtId="0" fontId="14" fillId="0" borderId="1" xfId="4" applyFont="1" applyBorder="1" applyAlignment="1">
      <alignment horizontal="right" vertical="center"/>
    </xf>
    <xf numFmtId="0" fontId="0" fillId="0" borderId="0" xfId="0" applyAlignment="1">
      <alignment horizontal="center"/>
    </xf>
    <xf numFmtId="4" fontId="5" fillId="0" borderId="0" xfId="4" applyNumberFormat="1" applyFont="1" applyBorder="1" applyAlignment="1">
      <alignment horizontal="right" vertical="center"/>
    </xf>
    <xf numFmtId="4" fontId="5" fillId="0" borderId="1" xfId="4" applyNumberFormat="1" applyFont="1" applyBorder="1" applyAlignment="1">
      <alignment horizontal="right" vertical="center"/>
    </xf>
    <xf numFmtId="0" fontId="14" fillId="0" borderId="9" xfId="4" applyFont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0" fontId="14" fillId="0" borderId="8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14" fillId="0" borderId="9" xfId="4" applyFont="1" applyBorder="1" applyAlignment="1">
      <alignment horizontal="right" vertical="center"/>
    </xf>
    <xf numFmtId="0" fontId="14" fillId="0" borderId="1" xfId="4" applyFont="1" applyBorder="1" applyAlignment="1">
      <alignment horizontal="right" vertical="center"/>
    </xf>
    <xf numFmtId="0" fontId="14" fillId="0" borderId="4" xfId="4" applyFont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0" fontId="14" fillId="0" borderId="8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21" fillId="3" borderId="1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14" fillId="0" borderId="8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" xfId="4" applyFont="1" applyBorder="1" applyAlignment="1">
      <alignment horizontal="right" vertical="center"/>
    </xf>
    <xf numFmtId="0" fontId="14" fillId="0" borderId="1" xfId="4" applyFont="1" applyBorder="1" applyAlignment="1">
      <alignment horizontal="right" vertical="center"/>
    </xf>
    <xf numFmtId="4" fontId="0" fillId="0" borderId="0" xfId="0" applyNumberFormat="1"/>
    <xf numFmtId="0" fontId="8" fillId="0" borderId="1" xfId="4" applyFont="1" applyBorder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4" fontId="14" fillId="3" borderId="1" xfId="4" applyNumberFormat="1" applyFont="1" applyFill="1" applyBorder="1" applyAlignment="1">
      <alignment horizontal="center" vertical="center"/>
    </xf>
    <xf numFmtId="4" fontId="14" fillId="3" borderId="8" xfId="4" applyNumberFormat="1" applyFont="1" applyFill="1" applyBorder="1" applyAlignment="1">
      <alignment horizontal="center" vertical="center"/>
    </xf>
    <xf numFmtId="3" fontId="14" fillId="3" borderId="8" xfId="4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8" fillId="0" borderId="1" xfId="4" applyFont="1" applyBorder="1" applyAlignment="1">
      <alignment horizontal="center" vertical="center"/>
    </xf>
    <xf numFmtId="3" fontId="14" fillId="2" borderId="1" xfId="4" applyNumberFormat="1" applyFont="1" applyFill="1" applyBorder="1" applyAlignment="1">
      <alignment horizontal="center" vertical="center"/>
    </xf>
    <xf numFmtId="4" fontId="21" fillId="2" borderId="1" xfId="4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4" xfId="4" applyFont="1" applyBorder="1" applyAlignment="1">
      <alignment horizontal="right" vertical="center" wrapText="1"/>
    </xf>
    <xf numFmtId="0" fontId="14" fillId="0" borderId="8" xfId="4" applyFont="1" applyBorder="1" applyAlignment="1">
      <alignment horizontal="right" vertical="center" wrapText="1"/>
    </xf>
    <xf numFmtId="0" fontId="14" fillId="0" borderId="9" xfId="4" applyFont="1" applyBorder="1" applyAlignment="1">
      <alignment horizontal="right" vertical="center" wrapText="1"/>
    </xf>
    <xf numFmtId="0" fontId="18" fillId="0" borderId="4" xfId="4" applyFont="1" applyBorder="1" applyAlignment="1">
      <alignment horizontal="left" vertical="center" wrapText="1"/>
    </xf>
    <xf numFmtId="0" fontId="18" fillId="0" borderId="9" xfId="4" applyFont="1" applyBorder="1" applyAlignment="1">
      <alignment horizontal="left" vertical="center" wrapText="1"/>
    </xf>
    <xf numFmtId="0" fontId="18" fillId="2" borderId="4" xfId="4" applyFont="1" applyFill="1" applyBorder="1" applyAlignment="1">
      <alignment horizontal="left" vertical="center" wrapText="1"/>
    </xf>
    <xf numFmtId="0" fontId="18" fillId="2" borderId="9" xfId="4" applyFont="1" applyFill="1" applyBorder="1" applyAlignment="1">
      <alignment horizontal="left" vertical="center" wrapText="1"/>
    </xf>
    <xf numFmtId="0" fontId="14" fillId="0" borderId="4" xfId="4" applyFont="1" applyBorder="1" applyAlignment="1">
      <alignment horizontal="center" vertical="top" wrapText="1"/>
    </xf>
    <xf numFmtId="0" fontId="14" fillId="0" borderId="8" xfId="4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 wrapText="1"/>
    </xf>
    <xf numFmtId="0" fontId="14" fillId="0" borderId="4" xfId="4" applyFont="1" applyBorder="1" applyAlignment="1">
      <alignment horizontal="center" wrapText="1"/>
    </xf>
    <xf numFmtId="0" fontId="14" fillId="0" borderId="8" xfId="4" applyFont="1" applyBorder="1" applyAlignment="1">
      <alignment horizontal="center" wrapText="1"/>
    </xf>
    <xf numFmtId="0" fontId="14" fillId="0" borderId="9" xfId="4" applyFont="1" applyBorder="1" applyAlignment="1">
      <alignment horizont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4" fillId="0" borderId="4" xfId="4" applyFont="1" applyBorder="1" applyAlignment="1">
      <alignment horizontal="right" vertical="center"/>
    </xf>
    <xf numFmtId="0" fontId="14" fillId="0" borderId="8" xfId="4" applyFont="1" applyBorder="1" applyAlignment="1">
      <alignment horizontal="right" vertical="center"/>
    </xf>
    <xf numFmtId="0" fontId="14" fillId="0" borderId="9" xfId="4" applyFont="1" applyBorder="1" applyAlignment="1">
      <alignment horizontal="right" vertical="center"/>
    </xf>
    <xf numFmtId="0" fontId="6" fillId="0" borderId="4" xfId="5" applyFont="1" applyBorder="1" applyAlignment="1">
      <alignment horizontal="left" vertical="center" wrapText="1"/>
    </xf>
    <xf numFmtId="0" fontId="6" fillId="0" borderId="9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 wrapText="1"/>
    </xf>
    <xf numFmtId="0" fontId="14" fillId="0" borderId="10" xfId="4" applyFont="1" applyBorder="1" applyAlignment="1">
      <alignment horizontal="center" vertical="top" wrapText="1"/>
    </xf>
    <xf numFmtId="0" fontId="14" fillId="0" borderId="11" xfId="4" applyFont="1" applyBorder="1" applyAlignment="1">
      <alignment horizontal="center" vertical="top" wrapText="1"/>
    </xf>
    <xf numFmtId="0" fontId="14" fillId="0" borderId="16" xfId="4" applyFont="1" applyBorder="1" applyAlignment="1">
      <alignment horizontal="center" vertical="top" wrapText="1"/>
    </xf>
    <xf numFmtId="0" fontId="14" fillId="0" borderId="12" xfId="4" applyFont="1" applyBorder="1" applyAlignment="1">
      <alignment horizontal="center" vertical="top" wrapText="1"/>
    </xf>
    <xf numFmtId="0" fontId="14" fillId="0" borderId="13" xfId="4" applyFont="1" applyBorder="1" applyAlignment="1">
      <alignment horizontal="center" vertical="top" wrapText="1"/>
    </xf>
    <xf numFmtId="0" fontId="14" fillId="0" borderId="15" xfId="4" applyFont="1" applyBorder="1" applyAlignment="1">
      <alignment horizontal="center" vertical="top" wrapText="1"/>
    </xf>
    <xf numFmtId="0" fontId="2" fillId="2" borderId="4" xfId="4" applyFont="1" applyFill="1" applyBorder="1" applyAlignment="1">
      <alignment horizontal="left" vertical="center" wrapText="1"/>
    </xf>
    <xf numFmtId="0" fontId="2" fillId="2" borderId="9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4" fillId="0" borderId="1" xfId="4" applyFont="1" applyBorder="1" applyAlignment="1">
      <alignment vertical="center"/>
    </xf>
    <xf numFmtId="0" fontId="14" fillId="0" borderId="3" xfId="4" applyFont="1" applyBorder="1" applyAlignment="1">
      <alignment horizontal="center" vertical="center" wrapText="1"/>
    </xf>
    <xf numFmtId="0" fontId="14" fillId="0" borderId="17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1" xfId="4" applyFont="1" applyBorder="1" applyAlignment="1">
      <alignment horizontal="right" vertical="center"/>
    </xf>
    <xf numFmtId="0" fontId="14" fillId="3" borderId="4" xfId="4" applyFont="1" applyFill="1" applyBorder="1" applyAlignment="1">
      <alignment horizontal="center" vertical="center" wrapText="1"/>
    </xf>
    <xf numFmtId="0" fontId="14" fillId="3" borderId="8" xfId="4" applyFont="1" applyFill="1" applyBorder="1" applyAlignment="1">
      <alignment horizontal="center" vertical="center" wrapText="1"/>
    </xf>
    <xf numFmtId="0" fontId="14" fillId="3" borderId="9" xfId="4" applyFont="1" applyFill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top" wrapText="1"/>
    </xf>
    <xf numFmtId="0" fontId="14" fillId="3" borderId="4" xfId="4" applyFont="1" applyFill="1" applyBorder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/>
    </xf>
    <xf numFmtId="0" fontId="8" fillId="3" borderId="9" xfId="4" applyFont="1" applyFill="1" applyBorder="1" applyAlignment="1">
      <alignment horizontal="center" vertical="center"/>
    </xf>
    <xf numFmtId="0" fontId="14" fillId="0" borderId="10" xfId="4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14" fillId="0" borderId="12" xfId="4" applyFont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15" xfId="4" applyFont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8" fillId="0" borderId="4" xfId="4" applyFont="1" applyBorder="1" applyAlignment="1">
      <alignment horizontal="left" vertical="top" wrapText="1"/>
    </xf>
    <xf numFmtId="0" fontId="18" fillId="0" borderId="9" xfId="4" applyFont="1" applyBorder="1" applyAlignment="1">
      <alignment horizontal="left" vertical="top" wrapText="1"/>
    </xf>
    <xf numFmtId="0" fontId="14" fillId="2" borderId="4" xfId="4" applyFont="1" applyFill="1" applyBorder="1" applyAlignment="1">
      <alignment horizontal="center" vertical="top" wrapText="1"/>
    </xf>
    <xf numFmtId="0" fontId="14" fillId="2" borderId="8" xfId="4" applyFont="1" applyFill="1" applyBorder="1" applyAlignment="1">
      <alignment horizontal="center" vertical="top" wrapText="1"/>
    </xf>
    <xf numFmtId="0" fontId="14" fillId="2" borderId="9" xfId="4" applyFont="1" applyFill="1" applyBorder="1" applyAlignment="1">
      <alignment horizontal="center" vertical="top" wrapText="1"/>
    </xf>
    <xf numFmtId="0" fontId="14" fillId="3" borderId="4" xfId="4" applyFont="1" applyFill="1" applyBorder="1" applyAlignment="1">
      <alignment horizontal="center" vertical="top" wrapText="1"/>
    </xf>
    <xf numFmtId="0" fontId="14" fillId="3" borderId="8" xfId="4" applyFont="1" applyFill="1" applyBorder="1" applyAlignment="1">
      <alignment horizontal="center" vertical="top" wrapText="1"/>
    </xf>
    <xf numFmtId="0" fontId="14" fillId="3" borderId="9" xfId="4" applyFont="1" applyFill="1" applyBorder="1" applyAlignment="1">
      <alignment horizontal="center" vertical="top" wrapText="1"/>
    </xf>
  </cellXfs>
  <cellStyles count="8">
    <cellStyle name="Excel Built-in Normal" xfId="1"/>
    <cellStyle name="Heading" xfId="2"/>
    <cellStyle name="Heading1" xfId="3"/>
    <cellStyle name="Normalny" xfId="0" builtinId="0"/>
    <cellStyle name="Normalny 2" xfId="4"/>
    <cellStyle name="Normalny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topLeftCell="D40" workbookViewId="0">
      <selection activeCell="M47" sqref="M47:N47"/>
    </sheetView>
  </sheetViews>
  <sheetFormatPr defaultRowHeight="14.25"/>
  <cols>
    <col min="1" max="1" width="6.125" customWidth="1"/>
    <col min="2" max="2" width="29.875" customWidth="1"/>
    <col min="3" max="3" width="8.75" customWidth="1"/>
    <col min="4" max="4" width="23.875" customWidth="1"/>
    <col min="5" max="5" width="26.25" customWidth="1"/>
    <col min="6" max="6" width="14.875" customWidth="1"/>
    <col min="7" max="7" width="23.25" customWidth="1"/>
    <col min="8" max="8" width="26.5" customWidth="1"/>
    <col min="9" max="9" width="26.625" customWidth="1"/>
    <col min="10" max="10" width="21.375" customWidth="1"/>
    <col min="12" max="12" width="22.125" customWidth="1"/>
    <col min="13" max="13" width="22.625" customWidth="1"/>
    <col min="14" max="14" width="10.5" customWidth="1"/>
  </cols>
  <sheetData>
    <row r="2" spans="1:14">
      <c r="B2" s="217" t="s">
        <v>0</v>
      </c>
      <c r="C2" s="217"/>
      <c r="D2" s="217"/>
      <c r="E2" s="217"/>
      <c r="F2" s="217"/>
      <c r="G2" s="217"/>
    </row>
    <row r="5" spans="1:14" ht="60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  <c r="I5" s="2" t="s">
        <v>9</v>
      </c>
      <c r="J5" s="3" t="s">
        <v>10</v>
      </c>
      <c r="K5" s="2" t="s">
        <v>11</v>
      </c>
      <c r="L5" s="3" t="s">
        <v>12</v>
      </c>
      <c r="M5" s="3" t="s">
        <v>13</v>
      </c>
      <c r="N5" s="3" t="s">
        <v>14</v>
      </c>
    </row>
    <row r="6" spans="1:14" ht="35.1" customHeight="1">
      <c r="A6" s="1">
        <v>1</v>
      </c>
      <c r="B6" s="1" t="s">
        <v>15</v>
      </c>
      <c r="C6" s="1">
        <v>868</v>
      </c>
      <c r="D6" s="4" t="s">
        <v>16</v>
      </c>
      <c r="E6" s="1" t="s">
        <v>15</v>
      </c>
      <c r="F6" s="1" t="s">
        <v>17</v>
      </c>
      <c r="G6" s="1" t="s">
        <v>18</v>
      </c>
      <c r="H6" s="1" t="s">
        <v>19</v>
      </c>
      <c r="I6" s="1" t="s">
        <v>20</v>
      </c>
      <c r="J6" s="7" t="s">
        <v>21</v>
      </c>
      <c r="K6" s="5">
        <v>3600</v>
      </c>
      <c r="L6" s="1" t="s">
        <v>22</v>
      </c>
      <c r="M6" s="1" t="s">
        <v>23</v>
      </c>
      <c r="N6" s="1" t="s">
        <v>24</v>
      </c>
    </row>
    <row r="7" spans="1:14" ht="35.1" customHeight="1">
      <c r="A7" s="1">
        <v>2</v>
      </c>
      <c r="B7" s="1" t="s">
        <v>15</v>
      </c>
      <c r="C7" s="1">
        <v>868</v>
      </c>
      <c r="D7" s="4" t="s">
        <v>25</v>
      </c>
      <c r="E7" s="1" t="s">
        <v>15</v>
      </c>
      <c r="F7" s="1" t="s">
        <v>17</v>
      </c>
      <c r="G7" s="1" t="s">
        <v>26</v>
      </c>
      <c r="H7" s="1" t="s">
        <v>19</v>
      </c>
      <c r="I7" s="1" t="s">
        <v>20</v>
      </c>
      <c r="J7" s="7" t="s">
        <v>21</v>
      </c>
      <c r="K7" s="5">
        <v>2700</v>
      </c>
      <c r="L7" s="1" t="s">
        <v>22</v>
      </c>
      <c r="M7" s="1" t="s">
        <v>23</v>
      </c>
      <c r="N7" s="1" t="s">
        <v>24</v>
      </c>
    </row>
    <row r="8" spans="1:14" ht="35.1" customHeight="1">
      <c r="A8" s="1">
        <v>3</v>
      </c>
      <c r="B8" s="4" t="s">
        <v>27</v>
      </c>
      <c r="C8" s="1">
        <v>526</v>
      </c>
      <c r="D8" s="1" t="s">
        <v>28</v>
      </c>
      <c r="E8" s="4" t="s">
        <v>29</v>
      </c>
      <c r="F8" s="1" t="s">
        <v>30</v>
      </c>
      <c r="G8" s="1" t="s">
        <v>31</v>
      </c>
      <c r="H8" s="1" t="s">
        <v>19</v>
      </c>
      <c r="I8" s="1" t="s">
        <v>32</v>
      </c>
      <c r="J8" s="7" t="s">
        <v>21</v>
      </c>
      <c r="K8" s="5">
        <v>600</v>
      </c>
      <c r="L8" s="1" t="s">
        <v>22</v>
      </c>
      <c r="M8" s="1" t="s">
        <v>23</v>
      </c>
      <c r="N8" s="1" t="s">
        <v>24</v>
      </c>
    </row>
    <row r="9" spans="1:14" ht="35.1" customHeight="1">
      <c r="A9" s="1">
        <v>4</v>
      </c>
      <c r="B9" s="4" t="s">
        <v>33</v>
      </c>
      <c r="C9" s="1">
        <v>149</v>
      </c>
      <c r="D9" s="1" t="s">
        <v>28</v>
      </c>
      <c r="E9" s="4" t="s">
        <v>33</v>
      </c>
      <c r="F9" s="1" t="s">
        <v>30</v>
      </c>
      <c r="G9" s="1" t="s">
        <v>34</v>
      </c>
      <c r="H9" s="1" t="s">
        <v>19</v>
      </c>
      <c r="I9" s="1" t="s">
        <v>32</v>
      </c>
      <c r="J9" s="7" t="s">
        <v>21</v>
      </c>
      <c r="K9" s="5">
        <v>3600</v>
      </c>
      <c r="L9" s="1" t="s">
        <v>22</v>
      </c>
      <c r="M9" s="1" t="s">
        <v>23</v>
      </c>
      <c r="N9" s="1" t="s">
        <v>24</v>
      </c>
    </row>
    <row r="10" spans="1:14" ht="35.1" customHeight="1">
      <c r="A10" s="1">
        <v>5</v>
      </c>
      <c r="B10" s="1" t="s">
        <v>35</v>
      </c>
      <c r="C10" s="1" t="s">
        <v>36</v>
      </c>
      <c r="D10" s="1" t="s">
        <v>28</v>
      </c>
      <c r="E10" s="1" t="s">
        <v>35</v>
      </c>
      <c r="F10" s="1" t="s">
        <v>37</v>
      </c>
      <c r="G10" s="1" t="s">
        <v>38</v>
      </c>
      <c r="H10" s="1" t="s">
        <v>19</v>
      </c>
      <c r="I10" s="1" t="s">
        <v>32</v>
      </c>
      <c r="J10" s="7" t="s">
        <v>21</v>
      </c>
      <c r="K10" s="5">
        <v>180</v>
      </c>
      <c r="L10" s="1" t="s">
        <v>22</v>
      </c>
      <c r="M10" s="10" t="s">
        <v>23</v>
      </c>
      <c r="N10" s="10" t="s">
        <v>24</v>
      </c>
    </row>
    <row r="11" spans="1:14" ht="35.1" customHeight="1">
      <c r="A11" s="1">
        <v>6</v>
      </c>
      <c r="B11" s="1" t="s">
        <v>39</v>
      </c>
      <c r="C11" s="1">
        <v>1377</v>
      </c>
      <c r="D11" s="1" t="s">
        <v>40</v>
      </c>
      <c r="E11" s="1" t="s">
        <v>39</v>
      </c>
      <c r="F11" s="1" t="s">
        <v>41</v>
      </c>
      <c r="G11" s="1" t="s">
        <v>42</v>
      </c>
      <c r="H11" s="1" t="s">
        <v>19</v>
      </c>
      <c r="I11" s="1" t="s">
        <v>20</v>
      </c>
      <c r="J11" s="4" t="s">
        <v>43</v>
      </c>
      <c r="K11" s="12"/>
      <c r="L11" s="11" t="s">
        <v>22</v>
      </c>
      <c r="M11" s="12"/>
      <c r="N11" s="12"/>
    </row>
    <row r="12" spans="1:14" ht="35.1" customHeight="1">
      <c r="A12" s="1">
        <v>7</v>
      </c>
      <c r="B12" s="1" t="s">
        <v>44</v>
      </c>
      <c r="C12" s="1">
        <v>1004</v>
      </c>
      <c r="D12" s="1" t="s">
        <v>40</v>
      </c>
      <c r="E12" s="1" t="s">
        <v>44</v>
      </c>
      <c r="F12" s="1" t="s">
        <v>45</v>
      </c>
      <c r="G12" s="1" t="s">
        <v>46</v>
      </c>
      <c r="H12" s="1" t="s">
        <v>19</v>
      </c>
      <c r="I12" s="1" t="s">
        <v>20</v>
      </c>
      <c r="J12" s="4" t="s">
        <v>43</v>
      </c>
      <c r="K12" s="12"/>
      <c r="L12" s="11" t="s">
        <v>22</v>
      </c>
      <c r="M12" s="12"/>
      <c r="N12" s="12"/>
    </row>
    <row r="13" spans="1:14" ht="35.1" customHeight="1">
      <c r="A13" s="1">
        <v>8</v>
      </c>
      <c r="B13" s="1" t="s">
        <v>47</v>
      </c>
      <c r="C13" s="1">
        <v>1109</v>
      </c>
      <c r="D13" s="1" t="s">
        <v>40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4" t="s">
        <v>43</v>
      </c>
      <c r="K13" s="5">
        <v>9200</v>
      </c>
      <c r="L13" s="1" t="s">
        <v>52</v>
      </c>
      <c r="M13" s="12"/>
      <c r="N13" s="12"/>
    </row>
    <row r="14" spans="1:14" ht="35.1" customHeight="1">
      <c r="A14" s="1">
        <v>9</v>
      </c>
      <c r="B14" s="1" t="s">
        <v>39</v>
      </c>
      <c r="C14" s="1">
        <v>195</v>
      </c>
      <c r="D14" s="1" t="s">
        <v>28</v>
      </c>
      <c r="E14" s="1" t="s">
        <v>39</v>
      </c>
      <c r="F14" s="1" t="s">
        <v>53</v>
      </c>
      <c r="G14" s="1" t="s">
        <v>54</v>
      </c>
      <c r="H14" s="1" t="s">
        <v>19</v>
      </c>
      <c r="I14" s="1" t="s">
        <v>32</v>
      </c>
      <c r="J14" s="1" t="s">
        <v>43</v>
      </c>
      <c r="K14" s="5">
        <v>2700</v>
      </c>
      <c r="L14" s="11" t="s">
        <v>22</v>
      </c>
      <c r="M14" s="12"/>
      <c r="N14" s="12"/>
    </row>
    <row r="15" spans="1:14" ht="35.1" customHeight="1">
      <c r="A15" s="1">
        <v>10</v>
      </c>
      <c r="B15" s="1" t="s">
        <v>55</v>
      </c>
      <c r="C15" s="1">
        <v>614</v>
      </c>
      <c r="D15" s="1" t="s">
        <v>40</v>
      </c>
      <c r="E15" s="1" t="s">
        <v>55</v>
      </c>
      <c r="F15" s="1" t="s">
        <v>56</v>
      </c>
      <c r="G15" s="1" t="s">
        <v>57</v>
      </c>
      <c r="H15" s="1" t="s">
        <v>50</v>
      </c>
      <c r="I15" s="1" t="s">
        <v>58</v>
      </c>
      <c r="J15" s="1" t="s">
        <v>43</v>
      </c>
      <c r="K15" s="12"/>
      <c r="L15" s="11" t="s">
        <v>22</v>
      </c>
      <c r="M15" s="12"/>
      <c r="N15" s="12"/>
    </row>
    <row r="16" spans="1:14" ht="35.1" customHeight="1">
      <c r="A16" s="1">
        <v>11</v>
      </c>
      <c r="B16" s="4" t="s">
        <v>59</v>
      </c>
      <c r="C16" s="1">
        <v>1162</v>
      </c>
      <c r="D16" s="1" t="s">
        <v>40</v>
      </c>
      <c r="E16" s="4" t="s">
        <v>59</v>
      </c>
      <c r="F16" s="1" t="s">
        <v>60</v>
      </c>
      <c r="G16" s="1" t="s">
        <v>61</v>
      </c>
      <c r="H16" s="1" t="s">
        <v>50</v>
      </c>
      <c r="I16" s="1" t="s">
        <v>51</v>
      </c>
      <c r="J16" s="1" t="s">
        <v>43</v>
      </c>
      <c r="K16" s="5">
        <v>5300</v>
      </c>
      <c r="L16" s="1" t="s">
        <v>52</v>
      </c>
      <c r="M16" s="12"/>
      <c r="N16" s="12"/>
    </row>
    <row r="17" spans="1:14" ht="35.1" customHeight="1">
      <c r="A17" s="1">
        <v>12</v>
      </c>
      <c r="B17" s="1" t="s">
        <v>15</v>
      </c>
      <c r="C17" s="1">
        <v>868</v>
      </c>
      <c r="D17" s="1" t="s">
        <v>28</v>
      </c>
      <c r="E17" s="1" t="s">
        <v>15</v>
      </c>
      <c r="F17" s="1" t="s">
        <v>62</v>
      </c>
      <c r="G17" s="1" t="s">
        <v>63</v>
      </c>
      <c r="H17" s="1" t="s">
        <v>19</v>
      </c>
      <c r="I17" s="1" t="s">
        <v>32</v>
      </c>
      <c r="J17" s="7" t="s">
        <v>21</v>
      </c>
      <c r="K17" s="5">
        <v>5400</v>
      </c>
      <c r="L17" s="1" t="s">
        <v>22</v>
      </c>
      <c r="M17" s="1" t="s">
        <v>23</v>
      </c>
      <c r="N17" s="1" t="s">
        <v>24</v>
      </c>
    </row>
    <row r="18" spans="1:14" ht="30" customHeight="1">
      <c r="A18" s="1">
        <v>13</v>
      </c>
      <c r="B18" s="13" t="s">
        <v>64</v>
      </c>
      <c r="C18" s="1">
        <v>848</v>
      </c>
      <c r="D18" s="1" t="s">
        <v>40</v>
      </c>
      <c r="E18" s="13" t="s">
        <v>64</v>
      </c>
      <c r="F18" s="1" t="s">
        <v>65</v>
      </c>
      <c r="G18" s="1" t="s">
        <v>66</v>
      </c>
      <c r="H18" s="1" t="s">
        <v>50</v>
      </c>
      <c r="I18" s="1" t="s">
        <v>67</v>
      </c>
      <c r="J18" s="1" t="s">
        <v>43</v>
      </c>
      <c r="K18" s="5">
        <v>2028</v>
      </c>
      <c r="L18" s="1" t="s">
        <v>52</v>
      </c>
      <c r="M18" s="12"/>
      <c r="N18" s="12"/>
    </row>
    <row r="19" spans="1:14" ht="35.1" customHeight="1">
      <c r="A19" s="1">
        <v>14</v>
      </c>
      <c r="B19" s="1" t="s">
        <v>68</v>
      </c>
      <c r="C19" s="1">
        <v>1090</v>
      </c>
      <c r="D19" s="1" t="s">
        <v>28</v>
      </c>
      <c r="E19" s="1" t="s">
        <v>68</v>
      </c>
      <c r="F19" s="1" t="s">
        <v>69</v>
      </c>
      <c r="G19" s="1" t="s">
        <v>70</v>
      </c>
      <c r="H19" s="1" t="s">
        <v>19</v>
      </c>
      <c r="I19" s="1" t="s">
        <v>32</v>
      </c>
      <c r="J19" s="1" t="s">
        <v>43</v>
      </c>
      <c r="K19" s="5">
        <v>2700</v>
      </c>
      <c r="L19" s="1" t="s">
        <v>22</v>
      </c>
      <c r="M19" s="12"/>
      <c r="N19" s="12"/>
    </row>
    <row r="20" spans="1:14" ht="35.1" customHeight="1">
      <c r="A20" s="1">
        <v>15</v>
      </c>
      <c r="B20" s="1" t="s">
        <v>71</v>
      </c>
      <c r="C20" s="1">
        <v>1475</v>
      </c>
      <c r="D20" s="1" t="s">
        <v>28</v>
      </c>
      <c r="E20" s="1" t="s">
        <v>71</v>
      </c>
      <c r="F20" s="1" t="s">
        <v>69</v>
      </c>
      <c r="G20" s="6" t="s">
        <v>72</v>
      </c>
      <c r="H20" s="1" t="s">
        <v>19</v>
      </c>
      <c r="I20" s="1" t="s">
        <v>32</v>
      </c>
      <c r="J20" s="1" t="s">
        <v>43</v>
      </c>
      <c r="K20" s="5">
        <v>3600</v>
      </c>
      <c r="L20" s="1" t="s">
        <v>22</v>
      </c>
      <c r="M20" s="12"/>
      <c r="N20" s="12"/>
    </row>
    <row r="21" spans="1:14" ht="35.1" customHeight="1">
      <c r="A21" s="1">
        <v>16</v>
      </c>
      <c r="B21" s="1" t="s">
        <v>47</v>
      </c>
      <c r="C21" s="1">
        <v>606</v>
      </c>
      <c r="D21" s="1" t="s">
        <v>28</v>
      </c>
      <c r="E21" s="4" t="s">
        <v>73</v>
      </c>
      <c r="F21" s="1" t="s">
        <v>69</v>
      </c>
      <c r="G21" s="1" t="s">
        <v>74</v>
      </c>
      <c r="H21" s="1" t="s">
        <v>19</v>
      </c>
      <c r="I21" s="1" t="s">
        <v>32</v>
      </c>
      <c r="J21" s="1" t="s">
        <v>43</v>
      </c>
      <c r="K21" s="5">
        <v>9115</v>
      </c>
      <c r="L21" s="1" t="s">
        <v>52</v>
      </c>
      <c r="M21" s="12"/>
      <c r="N21" s="12"/>
    </row>
    <row r="22" spans="1:14" ht="35.1" customHeight="1">
      <c r="A22" s="1">
        <v>17</v>
      </c>
      <c r="B22" s="1" t="s">
        <v>44</v>
      </c>
      <c r="C22" s="1">
        <v>1425</v>
      </c>
      <c r="D22" s="1" t="s">
        <v>28</v>
      </c>
      <c r="E22" s="1" t="s">
        <v>44</v>
      </c>
      <c r="F22" s="1" t="s">
        <v>69</v>
      </c>
      <c r="G22" s="1" t="s">
        <v>75</v>
      </c>
      <c r="H22" s="1" t="s">
        <v>19</v>
      </c>
      <c r="I22" s="1" t="s">
        <v>32</v>
      </c>
      <c r="J22" s="1" t="s">
        <v>43</v>
      </c>
      <c r="K22" s="5">
        <v>1200</v>
      </c>
      <c r="L22" s="1" t="s">
        <v>22</v>
      </c>
      <c r="M22" s="12"/>
      <c r="N22" s="12"/>
    </row>
    <row r="23" spans="1:14" ht="35.1" customHeight="1">
      <c r="A23" s="1">
        <v>18</v>
      </c>
      <c r="B23" s="1" t="s">
        <v>76</v>
      </c>
      <c r="C23" s="1">
        <v>545</v>
      </c>
      <c r="D23" s="1" t="s">
        <v>28</v>
      </c>
      <c r="E23" s="1" t="s">
        <v>76</v>
      </c>
      <c r="F23" s="1" t="s">
        <v>77</v>
      </c>
      <c r="G23" s="1" t="s">
        <v>78</v>
      </c>
      <c r="H23" s="1" t="s">
        <v>19</v>
      </c>
      <c r="I23" s="1" t="s">
        <v>32</v>
      </c>
      <c r="J23" s="1" t="s">
        <v>43</v>
      </c>
      <c r="K23" s="5">
        <v>7200</v>
      </c>
      <c r="L23" s="1" t="s">
        <v>22</v>
      </c>
      <c r="M23" s="12"/>
      <c r="N23" s="12"/>
    </row>
    <row r="24" spans="1:14" ht="35.1" customHeight="1">
      <c r="A24" s="1">
        <v>19</v>
      </c>
      <c r="B24" s="1" t="s">
        <v>47</v>
      </c>
      <c r="C24" s="1">
        <v>423</v>
      </c>
      <c r="D24" s="1" t="s">
        <v>28</v>
      </c>
      <c r="E24" s="4" t="s">
        <v>73</v>
      </c>
      <c r="F24" s="1" t="s">
        <v>79</v>
      </c>
      <c r="G24" s="1" t="s">
        <v>80</v>
      </c>
      <c r="H24" s="1" t="s">
        <v>19</v>
      </c>
      <c r="I24" s="1" t="s">
        <v>32</v>
      </c>
      <c r="J24" s="1" t="s">
        <v>43</v>
      </c>
      <c r="K24" s="5">
        <v>2700</v>
      </c>
      <c r="L24" s="1" t="s">
        <v>52</v>
      </c>
      <c r="M24" s="12"/>
      <c r="N24" s="12"/>
    </row>
    <row r="25" spans="1:14" ht="35.1" customHeight="1">
      <c r="A25" s="1">
        <v>20</v>
      </c>
      <c r="B25" s="1" t="s">
        <v>81</v>
      </c>
      <c r="C25" s="1">
        <v>927</v>
      </c>
      <c r="D25" s="1" t="s">
        <v>28</v>
      </c>
      <c r="E25" s="1" t="s">
        <v>81</v>
      </c>
      <c r="F25" s="1" t="s">
        <v>82</v>
      </c>
      <c r="G25" s="1" t="s">
        <v>83</v>
      </c>
      <c r="H25" s="1" t="s">
        <v>19</v>
      </c>
      <c r="I25" s="1" t="s">
        <v>32</v>
      </c>
      <c r="J25" s="1" t="s">
        <v>43</v>
      </c>
      <c r="K25" s="5">
        <v>2700</v>
      </c>
      <c r="L25" s="1" t="s">
        <v>22</v>
      </c>
      <c r="M25" s="12"/>
      <c r="N25" s="12"/>
    </row>
    <row r="26" spans="1:14" ht="36" customHeight="1">
      <c r="A26" s="1">
        <v>21</v>
      </c>
      <c r="B26" s="1" t="s">
        <v>15</v>
      </c>
      <c r="C26" s="1">
        <v>868</v>
      </c>
      <c r="D26" s="1" t="s">
        <v>28</v>
      </c>
      <c r="E26" s="1" t="s">
        <v>15</v>
      </c>
      <c r="F26" s="1" t="s">
        <v>82</v>
      </c>
      <c r="G26" s="1" t="s">
        <v>84</v>
      </c>
      <c r="H26" s="1" t="s">
        <v>19</v>
      </c>
      <c r="I26" s="1" t="s">
        <v>32</v>
      </c>
      <c r="J26" s="1" t="s">
        <v>43</v>
      </c>
      <c r="K26" s="5">
        <v>20260</v>
      </c>
      <c r="L26" s="1" t="s">
        <v>22</v>
      </c>
      <c r="M26" s="12"/>
      <c r="N26" s="12"/>
    </row>
    <row r="27" spans="1:14" ht="42.75">
      <c r="A27" s="1">
        <v>22</v>
      </c>
      <c r="B27" s="9" t="s">
        <v>85</v>
      </c>
      <c r="C27" s="1">
        <v>986</v>
      </c>
      <c r="D27" s="1" t="s">
        <v>40</v>
      </c>
      <c r="E27" s="9" t="s">
        <v>85</v>
      </c>
      <c r="F27" s="1" t="s">
        <v>86</v>
      </c>
      <c r="G27" s="6" t="s">
        <v>87</v>
      </c>
      <c r="H27" s="1" t="s">
        <v>19</v>
      </c>
      <c r="I27" s="1" t="s">
        <v>67</v>
      </c>
      <c r="J27" s="1" t="s">
        <v>43</v>
      </c>
      <c r="K27" s="5">
        <v>12442</v>
      </c>
      <c r="L27" s="1" t="s">
        <v>52</v>
      </c>
      <c r="M27" s="12"/>
      <c r="N27" s="12"/>
    </row>
    <row r="28" spans="1:14" ht="36.75" customHeight="1">
      <c r="A28" s="1">
        <v>23</v>
      </c>
      <c r="B28" s="1" t="s">
        <v>47</v>
      </c>
      <c r="C28" s="1">
        <v>309</v>
      </c>
      <c r="D28" s="4" t="s">
        <v>16</v>
      </c>
      <c r="E28" s="1" t="s">
        <v>47</v>
      </c>
      <c r="F28" s="1" t="s">
        <v>88</v>
      </c>
      <c r="G28" s="1" t="s">
        <v>89</v>
      </c>
      <c r="H28" s="1" t="s">
        <v>19</v>
      </c>
      <c r="I28" s="1" t="s">
        <v>90</v>
      </c>
      <c r="J28" s="7" t="s">
        <v>21</v>
      </c>
      <c r="K28" s="5">
        <v>11444</v>
      </c>
      <c r="L28" s="1" t="s">
        <v>52</v>
      </c>
      <c r="M28" s="1" t="s">
        <v>23</v>
      </c>
      <c r="N28" s="1" t="s">
        <v>24</v>
      </c>
    </row>
    <row r="29" spans="1:14" s="6" customFormat="1" ht="33" customHeight="1">
      <c r="A29" s="1">
        <v>24</v>
      </c>
      <c r="B29" s="1" t="s">
        <v>91</v>
      </c>
      <c r="C29" s="1">
        <v>1239</v>
      </c>
      <c r="D29" s="14" t="s">
        <v>92</v>
      </c>
      <c r="E29" s="1" t="s">
        <v>91</v>
      </c>
      <c r="F29" s="1" t="s">
        <v>93</v>
      </c>
      <c r="G29" s="1" t="s">
        <v>94</v>
      </c>
      <c r="H29" s="1" t="s">
        <v>19</v>
      </c>
      <c r="I29" s="1" t="s">
        <v>95</v>
      </c>
      <c r="J29" s="7" t="s">
        <v>21</v>
      </c>
      <c r="K29" s="5">
        <v>4393</v>
      </c>
      <c r="L29" s="1" t="s">
        <v>52</v>
      </c>
      <c r="M29" s="1" t="s">
        <v>23</v>
      </c>
      <c r="N29" s="1" t="s">
        <v>24</v>
      </c>
    </row>
    <row r="30" spans="1:14" s="6" customFormat="1" ht="35.25" customHeight="1">
      <c r="A30" s="1">
        <v>25</v>
      </c>
      <c r="B30" s="1" t="s">
        <v>96</v>
      </c>
      <c r="C30" s="1">
        <v>170</v>
      </c>
      <c r="D30" s="1" t="s">
        <v>28</v>
      </c>
      <c r="E30" s="1" t="s">
        <v>96</v>
      </c>
      <c r="F30" s="1" t="s">
        <v>97</v>
      </c>
      <c r="G30" s="1" t="s">
        <v>98</v>
      </c>
      <c r="H30" s="1" t="s">
        <v>19</v>
      </c>
      <c r="I30" s="1" t="s">
        <v>32</v>
      </c>
      <c r="J30" s="1" t="s">
        <v>43</v>
      </c>
      <c r="K30" s="5">
        <v>3600</v>
      </c>
      <c r="L30" s="1" t="s">
        <v>22</v>
      </c>
      <c r="M30" s="12"/>
      <c r="N30" s="12"/>
    </row>
    <row r="31" spans="1:14" s="6" customFormat="1" ht="35.25" customHeight="1">
      <c r="A31" s="1">
        <v>26</v>
      </c>
      <c r="B31" s="1" t="s">
        <v>99</v>
      </c>
      <c r="C31" s="1">
        <v>189</v>
      </c>
      <c r="D31" s="1" t="s">
        <v>28</v>
      </c>
      <c r="E31" s="1" t="s">
        <v>99</v>
      </c>
      <c r="F31" s="1" t="s">
        <v>100</v>
      </c>
      <c r="G31" s="1" t="s">
        <v>101</v>
      </c>
      <c r="H31" s="1" t="s">
        <v>19</v>
      </c>
      <c r="I31" s="1" t="s">
        <v>32</v>
      </c>
      <c r="J31" s="1" t="s">
        <v>43</v>
      </c>
      <c r="K31" s="5">
        <v>2700</v>
      </c>
      <c r="L31" s="1" t="s">
        <v>22</v>
      </c>
      <c r="M31" s="12"/>
      <c r="N31" s="12"/>
    </row>
    <row r="32" spans="1:14" ht="34.5" customHeight="1">
      <c r="A32" s="1">
        <v>27</v>
      </c>
      <c r="B32" s="1" t="s">
        <v>102</v>
      </c>
      <c r="C32" s="1">
        <v>280</v>
      </c>
      <c r="D32" s="1" t="s">
        <v>28</v>
      </c>
      <c r="E32" s="1" t="s">
        <v>102</v>
      </c>
      <c r="F32" s="1" t="s">
        <v>103</v>
      </c>
      <c r="G32" s="1" t="s">
        <v>104</v>
      </c>
      <c r="H32" s="1" t="s">
        <v>19</v>
      </c>
      <c r="I32" s="1" t="s">
        <v>32</v>
      </c>
      <c r="J32" s="1" t="s">
        <v>43</v>
      </c>
      <c r="K32" s="5">
        <v>4050</v>
      </c>
      <c r="L32" s="1" t="s">
        <v>52</v>
      </c>
      <c r="M32" s="12"/>
      <c r="N32" s="12"/>
    </row>
    <row r="33" spans="1:14" s="6" customFormat="1" ht="36" customHeight="1">
      <c r="A33" s="1">
        <v>28</v>
      </c>
      <c r="B33" s="1" t="s">
        <v>44</v>
      </c>
      <c r="C33" s="1">
        <v>1004</v>
      </c>
      <c r="D33" s="1" t="s">
        <v>40</v>
      </c>
      <c r="E33" s="1" t="s">
        <v>44</v>
      </c>
      <c r="F33" s="1" t="s">
        <v>105</v>
      </c>
      <c r="G33" s="1" t="s">
        <v>106</v>
      </c>
      <c r="H33" s="1" t="s">
        <v>50</v>
      </c>
      <c r="I33" s="1" t="s">
        <v>67</v>
      </c>
      <c r="J33" s="1" t="s">
        <v>43</v>
      </c>
      <c r="K33" s="5">
        <v>697</v>
      </c>
      <c r="L33" s="1" t="s">
        <v>52</v>
      </c>
      <c r="M33" s="12"/>
      <c r="N33" s="12"/>
    </row>
    <row r="34" spans="1:14" s="6" customFormat="1" ht="42.75" customHeight="1">
      <c r="A34" s="1">
        <v>29</v>
      </c>
      <c r="B34" s="9" t="s">
        <v>107</v>
      </c>
      <c r="C34" s="1">
        <v>1167</v>
      </c>
      <c r="D34" s="1" t="s">
        <v>28</v>
      </c>
      <c r="E34" s="9" t="s">
        <v>107</v>
      </c>
      <c r="F34" s="1" t="s">
        <v>108</v>
      </c>
      <c r="G34" s="1" t="s">
        <v>109</v>
      </c>
      <c r="H34" s="1" t="s">
        <v>19</v>
      </c>
      <c r="I34" s="1" t="s">
        <v>32</v>
      </c>
      <c r="J34" s="1" t="s">
        <v>43</v>
      </c>
      <c r="K34" s="5">
        <v>2700</v>
      </c>
      <c r="L34" s="1" t="s">
        <v>22</v>
      </c>
      <c r="M34" s="12"/>
      <c r="N34" s="12"/>
    </row>
    <row r="35" spans="1:14" s="6" customFormat="1" ht="36.75" customHeight="1">
      <c r="A35" s="1">
        <v>30</v>
      </c>
      <c r="B35" s="1" t="s">
        <v>110</v>
      </c>
      <c r="C35" s="1">
        <v>967</v>
      </c>
      <c r="D35" s="1" t="s">
        <v>28</v>
      </c>
      <c r="E35" s="4" t="s">
        <v>110</v>
      </c>
      <c r="F35" s="1" t="s">
        <v>111</v>
      </c>
      <c r="G35" s="1" t="s">
        <v>112</v>
      </c>
      <c r="H35" s="1" t="s">
        <v>19</v>
      </c>
      <c r="I35" s="1" t="s">
        <v>67</v>
      </c>
      <c r="J35" s="1" t="s">
        <v>43</v>
      </c>
      <c r="K35" s="5">
        <v>13167</v>
      </c>
      <c r="L35" s="1" t="s">
        <v>52</v>
      </c>
      <c r="M35" s="12"/>
      <c r="N35" s="12"/>
    </row>
    <row r="36" spans="1:14" s="6" customFormat="1" ht="38.25" customHeight="1">
      <c r="A36" s="1">
        <v>31</v>
      </c>
      <c r="B36" s="4" t="s">
        <v>113</v>
      </c>
      <c r="C36" s="1">
        <v>1037</v>
      </c>
      <c r="D36" s="1" t="s">
        <v>28</v>
      </c>
      <c r="E36" s="4" t="s">
        <v>113</v>
      </c>
      <c r="F36" s="1" t="s">
        <v>114</v>
      </c>
      <c r="G36" s="1" t="s">
        <v>115</v>
      </c>
      <c r="H36" s="1" t="s">
        <v>19</v>
      </c>
      <c r="I36" s="1" t="s">
        <v>32</v>
      </c>
      <c r="J36" s="1" t="s">
        <v>43</v>
      </c>
      <c r="K36" s="5">
        <v>7200</v>
      </c>
      <c r="L36" s="1" t="s">
        <v>22</v>
      </c>
      <c r="M36" s="12"/>
      <c r="N36" s="12"/>
    </row>
    <row r="37" spans="1:14" s="6" customFormat="1" ht="38.25" customHeight="1">
      <c r="A37" s="1">
        <v>32</v>
      </c>
      <c r="B37" s="4" t="s">
        <v>116</v>
      </c>
      <c r="C37" s="1">
        <v>322</v>
      </c>
      <c r="D37" s="4" t="s">
        <v>16</v>
      </c>
      <c r="E37" s="4" t="s">
        <v>117</v>
      </c>
      <c r="F37" s="1" t="s">
        <v>118</v>
      </c>
      <c r="G37" s="1" t="s">
        <v>119</v>
      </c>
      <c r="H37" s="1" t="s">
        <v>50</v>
      </c>
      <c r="I37" s="1" t="s">
        <v>120</v>
      </c>
      <c r="J37" s="7" t="s">
        <v>21</v>
      </c>
      <c r="K37" s="5">
        <v>13311</v>
      </c>
      <c r="L37" s="1" t="s">
        <v>22</v>
      </c>
      <c r="M37" s="1" t="s">
        <v>121</v>
      </c>
      <c r="N37" s="1" t="s">
        <v>122</v>
      </c>
    </row>
    <row r="38" spans="1:14" s="6" customFormat="1" ht="42" customHeight="1">
      <c r="A38" s="1">
        <v>33</v>
      </c>
      <c r="B38" s="17" t="s">
        <v>123</v>
      </c>
      <c r="C38" s="1" t="s">
        <v>124</v>
      </c>
      <c r="D38" s="1" t="s">
        <v>28</v>
      </c>
      <c r="E38" s="17" t="s">
        <v>123</v>
      </c>
      <c r="F38" s="1" t="s">
        <v>125</v>
      </c>
      <c r="G38" s="6" t="s">
        <v>126</v>
      </c>
      <c r="H38" s="1" t="s">
        <v>19</v>
      </c>
      <c r="I38" s="1" t="s">
        <v>32</v>
      </c>
      <c r="J38" s="1" t="s">
        <v>43</v>
      </c>
      <c r="K38" s="5">
        <v>1800</v>
      </c>
      <c r="L38" s="1" t="s">
        <v>52</v>
      </c>
      <c r="M38" s="12"/>
      <c r="N38" s="12"/>
    </row>
    <row r="39" spans="1:14" s="6" customFormat="1" ht="38.25" customHeight="1">
      <c r="A39" s="1">
        <v>34</v>
      </c>
      <c r="B39" s="4" t="s">
        <v>127</v>
      </c>
      <c r="C39" s="1" t="s">
        <v>128</v>
      </c>
      <c r="D39" s="1" t="s">
        <v>40</v>
      </c>
      <c r="E39" s="4" t="s">
        <v>127</v>
      </c>
      <c r="F39" s="1" t="s">
        <v>129</v>
      </c>
      <c r="G39" s="1" t="s">
        <v>130</v>
      </c>
      <c r="H39" s="1" t="s">
        <v>50</v>
      </c>
      <c r="I39" s="1" t="s">
        <v>67</v>
      </c>
      <c r="J39" s="1" t="s">
        <v>43</v>
      </c>
      <c r="K39" s="5">
        <v>1500</v>
      </c>
      <c r="L39" s="1" t="s">
        <v>52</v>
      </c>
      <c r="M39" s="12"/>
      <c r="N39" s="12"/>
    </row>
    <row r="40" spans="1:14" s="6" customFormat="1" ht="38.25" customHeight="1">
      <c r="A40" s="1">
        <v>35</v>
      </c>
      <c r="B40" s="4" t="s">
        <v>55</v>
      </c>
      <c r="C40" s="1">
        <v>614</v>
      </c>
      <c r="D40" s="1" t="s">
        <v>28</v>
      </c>
      <c r="E40" s="4" t="s">
        <v>55</v>
      </c>
      <c r="F40" s="1" t="s">
        <v>131</v>
      </c>
      <c r="G40" s="1" t="s">
        <v>132</v>
      </c>
      <c r="H40" s="1" t="s">
        <v>19</v>
      </c>
      <c r="I40" s="1" t="s">
        <v>32</v>
      </c>
      <c r="J40" s="1" t="s">
        <v>43</v>
      </c>
      <c r="K40" s="5">
        <v>10800</v>
      </c>
      <c r="L40" s="1" t="s">
        <v>22</v>
      </c>
      <c r="M40" s="12"/>
      <c r="N40" s="12"/>
    </row>
    <row r="41" spans="1:14" s="6" customFormat="1" ht="38.25" customHeight="1">
      <c r="A41" s="1">
        <v>36</v>
      </c>
      <c r="B41" s="4" t="s">
        <v>15</v>
      </c>
      <c r="C41" s="1">
        <v>868</v>
      </c>
      <c r="D41" s="1" t="s">
        <v>28</v>
      </c>
      <c r="E41" s="1" t="s">
        <v>15</v>
      </c>
      <c r="F41" s="1" t="s">
        <v>131</v>
      </c>
      <c r="G41" s="25" t="s">
        <v>133</v>
      </c>
      <c r="H41" s="1" t="s">
        <v>19</v>
      </c>
      <c r="I41" s="1" t="s">
        <v>32</v>
      </c>
      <c r="J41" s="1" t="s">
        <v>43</v>
      </c>
      <c r="K41" s="5">
        <v>11250</v>
      </c>
      <c r="L41" s="1" t="s">
        <v>22</v>
      </c>
      <c r="M41" s="1" t="s">
        <v>23</v>
      </c>
      <c r="N41" s="1" t="s">
        <v>24</v>
      </c>
    </row>
    <row r="42" spans="1:14" s="6" customFormat="1" ht="38.25" customHeight="1">
      <c r="A42" s="1">
        <v>37</v>
      </c>
      <c r="B42" s="4" t="s">
        <v>134</v>
      </c>
      <c r="C42" s="1">
        <v>618</v>
      </c>
      <c r="D42" s="1" t="s">
        <v>40</v>
      </c>
      <c r="E42" s="1" t="s">
        <v>134</v>
      </c>
      <c r="F42" s="1" t="s">
        <v>135</v>
      </c>
      <c r="G42" s="1" t="s">
        <v>136</v>
      </c>
      <c r="H42" s="1" t="s">
        <v>50</v>
      </c>
      <c r="I42" s="1" t="s">
        <v>67</v>
      </c>
      <c r="J42" s="1" t="s">
        <v>21</v>
      </c>
      <c r="K42" s="5">
        <v>19324</v>
      </c>
      <c r="L42" s="1" t="s">
        <v>52</v>
      </c>
      <c r="M42" s="12"/>
      <c r="N42" s="12"/>
    </row>
    <row r="43" spans="1:14" s="6" customFormat="1" ht="38.25" customHeight="1">
      <c r="A43" s="1">
        <v>38</v>
      </c>
      <c r="B43" s="4" t="s">
        <v>137</v>
      </c>
      <c r="C43" s="1">
        <v>1045</v>
      </c>
      <c r="D43" s="1" t="s">
        <v>28</v>
      </c>
      <c r="E43" s="4" t="s">
        <v>137</v>
      </c>
      <c r="F43" s="1" t="s">
        <v>138</v>
      </c>
      <c r="G43" s="1" t="s">
        <v>139</v>
      </c>
      <c r="H43" s="1" t="s">
        <v>19</v>
      </c>
      <c r="I43" s="1" t="s">
        <v>32</v>
      </c>
      <c r="J43" s="1" t="s">
        <v>43</v>
      </c>
      <c r="K43" s="5">
        <v>5400</v>
      </c>
      <c r="L43" s="1" t="s">
        <v>22</v>
      </c>
      <c r="M43" s="12"/>
      <c r="N43" s="12"/>
    </row>
    <row r="44" spans="1:14" s="6" customFormat="1" ht="38.25" customHeight="1">
      <c r="A44" s="1">
        <v>39</v>
      </c>
      <c r="B44" s="4" t="s">
        <v>137</v>
      </c>
      <c r="C44" s="1">
        <v>771</v>
      </c>
      <c r="D44" s="1" t="s">
        <v>28</v>
      </c>
      <c r="E44" s="4" t="s">
        <v>137</v>
      </c>
      <c r="F44" s="1" t="s">
        <v>138</v>
      </c>
      <c r="G44" s="1" t="s">
        <v>140</v>
      </c>
      <c r="H44" s="1" t="s">
        <v>19</v>
      </c>
      <c r="I44" s="1" t="s">
        <v>32</v>
      </c>
      <c r="J44" s="1" t="s">
        <v>43</v>
      </c>
      <c r="K44" s="5">
        <v>13530</v>
      </c>
      <c r="L44" s="1" t="s">
        <v>22</v>
      </c>
      <c r="M44" s="12"/>
      <c r="N44" s="12"/>
    </row>
    <row r="45" spans="1:14" s="6" customFormat="1" ht="38.25" customHeight="1">
      <c r="A45" s="1">
        <v>40</v>
      </c>
      <c r="B45" s="4" t="s">
        <v>123</v>
      </c>
      <c r="C45" s="1" t="s">
        <v>124</v>
      </c>
      <c r="D45" s="1" t="s">
        <v>40</v>
      </c>
      <c r="E45" s="4" t="s">
        <v>123</v>
      </c>
      <c r="F45" s="1" t="s">
        <v>141</v>
      </c>
      <c r="G45" s="1" t="s">
        <v>142</v>
      </c>
      <c r="H45" s="1" t="s">
        <v>19</v>
      </c>
      <c r="I45" s="1" t="s">
        <v>20</v>
      </c>
      <c r="J45" s="1" t="s">
        <v>43</v>
      </c>
      <c r="K45" s="5"/>
      <c r="L45" s="1" t="s">
        <v>22</v>
      </c>
      <c r="M45" s="12"/>
      <c r="N45" s="12"/>
    </row>
    <row r="46" spans="1:14" s="6" customFormat="1" ht="38.25" customHeight="1">
      <c r="A46" s="1">
        <v>41</v>
      </c>
      <c r="B46" s="4" t="s">
        <v>143</v>
      </c>
      <c r="C46" s="1">
        <v>1145</v>
      </c>
      <c r="D46" s="1" t="s">
        <v>28</v>
      </c>
      <c r="E46" s="4" t="s">
        <v>143</v>
      </c>
      <c r="F46" s="1" t="s">
        <v>144</v>
      </c>
      <c r="G46" s="1" t="s">
        <v>145</v>
      </c>
      <c r="H46" s="1" t="s">
        <v>19</v>
      </c>
      <c r="I46" s="1" t="s">
        <v>32</v>
      </c>
      <c r="J46" s="1" t="s">
        <v>43</v>
      </c>
      <c r="K46" s="5">
        <v>5600</v>
      </c>
      <c r="L46" s="1" t="s">
        <v>22</v>
      </c>
      <c r="M46" s="12"/>
      <c r="N46" s="12"/>
    </row>
    <row r="47" spans="1:14" s="6" customFormat="1" ht="38.25" customHeight="1">
      <c r="A47" s="1">
        <v>42</v>
      </c>
      <c r="B47" s="4" t="s">
        <v>146</v>
      </c>
      <c r="C47" s="1"/>
      <c r="D47" s="1" t="s">
        <v>28</v>
      </c>
      <c r="E47" s="4" t="s">
        <v>146</v>
      </c>
      <c r="F47" s="1" t="s">
        <v>147</v>
      </c>
      <c r="G47" s="1" t="s">
        <v>148</v>
      </c>
      <c r="H47" s="1" t="s">
        <v>19</v>
      </c>
      <c r="I47" s="1" t="s">
        <v>32</v>
      </c>
      <c r="J47" s="1" t="s">
        <v>43</v>
      </c>
      <c r="K47" s="5">
        <v>600</v>
      </c>
      <c r="L47" s="1" t="s">
        <v>22</v>
      </c>
      <c r="M47" s="12"/>
      <c r="N47" s="12"/>
    </row>
    <row r="49" spans="1:8" ht="24" customHeight="1">
      <c r="B49" s="217" t="s">
        <v>149</v>
      </c>
      <c r="C49" s="217"/>
      <c r="D49" s="217"/>
      <c r="E49" s="217"/>
      <c r="F49" s="217"/>
    </row>
    <row r="52" spans="1:8" ht="23.25" customHeight="1">
      <c r="A52" s="215" t="s">
        <v>1</v>
      </c>
      <c r="B52" s="215" t="s">
        <v>2</v>
      </c>
      <c r="C52" s="215" t="s">
        <v>3</v>
      </c>
      <c r="D52" s="215" t="s">
        <v>150</v>
      </c>
      <c r="E52" s="212" t="s">
        <v>11</v>
      </c>
      <c r="F52" s="214"/>
      <c r="G52" s="215" t="s">
        <v>151</v>
      </c>
      <c r="H52" s="215" t="s">
        <v>13</v>
      </c>
    </row>
    <row r="53" spans="1:8" ht="19.5" customHeight="1">
      <c r="A53" s="216"/>
      <c r="B53" s="216"/>
      <c r="C53" s="216"/>
      <c r="D53" s="216"/>
      <c r="E53" s="8" t="s">
        <v>152</v>
      </c>
      <c r="F53" s="8" t="s">
        <v>153</v>
      </c>
      <c r="G53" s="216"/>
      <c r="H53" s="216"/>
    </row>
    <row r="54" spans="1:8" ht="75.75" customHeight="1">
      <c r="A54" s="10">
        <v>1</v>
      </c>
      <c r="B54" s="15" t="s">
        <v>154</v>
      </c>
      <c r="C54" s="10">
        <v>1347</v>
      </c>
      <c r="D54" s="23" t="s">
        <v>155</v>
      </c>
      <c r="E54" s="16">
        <v>57949.01</v>
      </c>
      <c r="F54" s="16">
        <v>23009</v>
      </c>
      <c r="G54" s="21" t="s">
        <v>156</v>
      </c>
      <c r="H54" s="10" t="s">
        <v>121</v>
      </c>
    </row>
    <row r="55" spans="1:8" ht="109.5" customHeight="1">
      <c r="A55" s="10">
        <v>2</v>
      </c>
      <c r="B55" s="15" t="s">
        <v>157</v>
      </c>
      <c r="C55" s="10">
        <v>1224</v>
      </c>
      <c r="D55" s="23" t="s">
        <v>158</v>
      </c>
      <c r="E55" s="16">
        <v>1268492.0900000001</v>
      </c>
      <c r="F55" s="16">
        <v>652143</v>
      </c>
      <c r="G55" s="10" t="s">
        <v>36</v>
      </c>
      <c r="H55" s="10" t="s">
        <v>121</v>
      </c>
    </row>
    <row r="56" spans="1:8" s="6" customFormat="1" ht="90" customHeight="1">
      <c r="A56" s="10">
        <v>3</v>
      </c>
      <c r="B56" s="18" t="s">
        <v>159</v>
      </c>
      <c r="C56" s="10">
        <v>1356</v>
      </c>
      <c r="D56" s="23" t="s">
        <v>160</v>
      </c>
      <c r="E56" s="19">
        <v>118187.89</v>
      </c>
      <c r="F56" s="16">
        <v>57142</v>
      </c>
      <c r="G56" s="21" t="s">
        <v>161</v>
      </c>
      <c r="H56" s="10" t="s">
        <v>121</v>
      </c>
    </row>
    <row r="57" spans="1:8" s="6" customFormat="1" ht="129" customHeight="1">
      <c r="A57" s="1">
        <v>4</v>
      </c>
      <c r="B57" s="20" t="s">
        <v>162</v>
      </c>
      <c r="C57" s="1">
        <v>1236</v>
      </c>
      <c r="D57" s="22" t="s">
        <v>163</v>
      </c>
      <c r="E57" s="5">
        <v>28538.13</v>
      </c>
      <c r="F57" s="5">
        <v>12856</v>
      </c>
      <c r="G57" s="1" t="s">
        <v>36</v>
      </c>
      <c r="H57" s="1" t="s">
        <v>121</v>
      </c>
    </row>
    <row r="58" spans="1:8" s="6" customFormat="1" ht="129" customHeight="1">
      <c r="A58" s="1">
        <v>5</v>
      </c>
      <c r="B58" s="24" t="s">
        <v>164</v>
      </c>
      <c r="C58" s="1">
        <v>1464</v>
      </c>
      <c r="D58" s="26" t="s">
        <v>165</v>
      </c>
      <c r="E58" s="5">
        <v>1362178.8</v>
      </c>
      <c r="F58" s="5">
        <v>627555</v>
      </c>
      <c r="G58" s="4" t="s">
        <v>166</v>
      </c>
      <c r="H58" s="1" t="s">
        <v>121</v>
      </c>
    </row>
    <row r="59" spans="1:8" ht="141.75" customHeight="1">
      <c r="A59" s="31">
        <v>6</v>
      </c>
      <c r="B59" s="32" t="s">
        <v>167</v>
      </c>
      <c r="C59" s="31">
        <v>148</v>
      </c>
      <c r="D59" s="26" t="s">
        <v>168</v>
      </c>
      <c r="E59" s="33">
        <v>212064.38</v>
      </c>
      <c r="F59" s="33">
        <v>0</v>
      </c>
      <c r="G59" s="31" t="s">
        <v>36</v>
      </c>
      <c r="H59" s="31" t="s">
        <v>121</v>
      </c>
    </row>
    <row r="60" spans="1:8" ht="75.75" hidden="1" customHeight="1">
      <c r="A60" s="10">
        <v>7</v>
      </c>
      <c r="B60" s="27" t="s">
        <v>169</v>
      </c>
      <c r="C60" s="10"/>
      <c r="D60" s="27" t="s">
        <v>170</v>
      </c>
      <c r="E60" s="10">
        <v>30.75</v>
      </c>
      <c r="F60" s="10"/>
      <c r="G60" s="10" t="s">
        <v>36</v>
      </c>
      <c r="H60" s="1" t="s">
        <v>121</v>
      </c>
    </row>
    <row r="61" spans="1:8" s="6" customFormat="1" ht="63" customHeight="1">
      <c r="A61" s="1">
        <v>7</v>
      </c>
      <c r="B61" s="28" t="s">
        <v>171</v>
      </c>
      <c r="C61" s="1"/>
      <c r="D61" s="28" t="s">
        <v>172</v>
      </c>
      <c r="E61" s="5">
        <v>660</v>
      </c>
      <c r="F61" s="5">
        <v>0</v>
      </c>
      <c r="G61" s="1" t="s">
        <v>36</v>
      </c>
      <c r="H61" s="1" t="s">
        <v>121</v>
      </c>
    </row>
    <row r="62" spans="1:8" ht="28.5" customHeight="1">
      <c r="A62" s="212" t="s">
        <v>173</v>
      </c>
      <c r="B62" s="213"/>
      <c r="C62" s="214"/>
      <c r="D62" s="2"/>
      <c r="E62" s="30">
        <f>E54+E55+E56+E57+E58+E59+E61</f>
        <v>3048070.3</v>
      </c>
      <c r="F62" s="30">
        <f>F54+F55+F56+F57+F58+F59+F61</f>
        <v>1372705</v>
      </c>
      <c r="G62" s="29"/>
      <c r="H62" s="29"/>
    </row>
  </sheetData>
  <autoFilter ref="A5:N46"/>
  <mergeCells count="10">
    <mergeCell ref="A62:C62"/>
    <mergeCell ref="H52:H53"/>
    <mergeCell ref="B49:F49"/>
    <mergeCell ref="B2:G2"/>
    <mergeCell ref="A52:A53"/>
    <mergeCell ref="B52:B53"/>
    <mergeCell ref="C52:C53"/>
    <mergeCell ref="D52:D53"/>
    <mergeCell ref="E52:F52"/>
    <mergeCell ref="G52:G53"/>
  </mergeCells>
  <pageMargins left="0" right="0" top="0.39370078740157483" bottom="0.39370078740157483" header="0" footer="0"/>
  <pageSetup paperSize="9" scale="45" fitToWidth="0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3"/>
  <sheetViews>
    <sheetView tabSelected="1" view="pageBreakPreview" zoomScale="98" zoomScaleNormal="100" zoomScaleSheetLayoutView="98" workbookViewId="0">
      <selection activeCell="N219" sqref="N219"/>
    </sheetView>
  </sheetViews>
  <sheetFormatPr defaultRowHeight="14.25"/>
  <cols>
    <col min="1" max="1" width="3.875" customWidth="1"/>
    <col min="2" max="2" width="7" customWidth="1"/>
    <col min="3" max="3" width="28.125" customWidth="1"/>
    <col min="5" max="5" width="22.375" customWidth="1"/>
    <col min="9" max="9" width="15.625" customWidth="1"/>
    <col min="10" max="10" width="14.625" customWidth="1"/>
  </cols>
  <sheetData>
    <row r="2" spans="2:10" ht="84" customHeight="1">
      <c r="B2" s="252" t="s">
        <v>444</v>
      </c>
      <c r="C2" s="252"/>
      <c r="D2" s="252"/>
      <c r="E2" s="252"/>
      <c r="F2" s="252"/>
      <c r="G2" s="252"/>
      <c r="H2" s="252"/>
      <c r="I2" s="252"/>
      <c r="J2" s="252"/>
    </row>
    <row r="3" spans="2:10" ht="3.75" customHeight="1"/>
    <row r="4" spans="2:10" ht="0.75" hidden="1" customHeight="1"/>
    <row r="5" spans="2:10" hidden="1"/>
    <row r="6" spans="2:10" hidden="1"/>
    <row r="7" spans="2:10" ht="39" hidden="1" customHeight="1">
      <c r="C7" s="34" t="s">
        <v>174</v>
      </c>
    </row>
    <row r="8" spans="2:10" ht="47.25" hidden="1" customHeight="1"/>
    <row r="9" spans="2:10">
      <c r="B9" s="263"/>
      <c r="C9" s="254" t="s">
        <v>175</v>
      </c>
      <c r="D9" s="257" t="s">
        <v>176</v>
      </c>
      <c r="E9" s="258"/>
      <c r="F9" s="254" t="s">
        <v>177</v>
      </c>
      <c r="G9" s="254" t="s">
        <v>178</v>
      </c>
      <c r="H9" s="254" t="s">
        <v>179</v>
      </c>
      <c r="I9" s="264" t="s">
        <v>443</v>
      </c>
      <c r="J9" s="264" t="s">
        <v>180</v>
      </c>
    </row>
    <row r="10" spans="2:10">
      <c r="B10" s="263"/>
      <c r="C10" s="255"/>
      <c r="D10" s="259"/>
      <c r="E10" s="260"/>
      <c r="F10" s="255"/>
      <c r="G10" s="255"/>
      <c r="H10" s="255"/>
      <c r="I10" s="265"/>
      <c r="J10" s="265"/>
    </row>
    <row r="11" spans="2:10" ht="21.75" customHeight="1">
      <c r="B11" s="263"/>
      <c r="C11" s="256"/>
      <c r="D11" s="261"/>
      <c r="E11" s="262"/>
      <c r="F11" s="256"/>
      <c r="G11" s="256"/>
      <c r="H11" s="256"/>
      <c r="I11" s="266"/>
      <c r="J11" s="266"/>
    </row>
    <row r="12" spans="2:10">
      <c r="B12" s="35">
        <v>1</v>
      </c>
      <c r="C12" s="35">
        <v>2</v>
      </c>
      <c r="D12" s="253">
        <v>3</v>
      </c>
      <c r="E12" s="253"/>
      <c r="F12" s="35">
        <v>4</v>
      </c>
      <c r="G12" s="35">
        <v>5</v>
      </c>
      <c r="H12" s="35">
        <v>6</v>
      </c>
      <c r="I12" s="35">
        <v>7</v>
      </c>
      <c r="J12" s="35">
        <v>8</v>
      </c>
    </row>
    <row r="13" spans="2:10" ht="38.25" customHeight="1">
      <c r="B13" s="231" t="s">
        <v>181</v>
      </c>
      <c r="C13" s="267"/>
      <c r="D13" s="267"/>
      <c r="E13" s="267"/>
      <c r="F13" s="267"/>
      <c r="G13" s="267"/>
      <c r="H13" s="267"/>
      <c r="I13" s="267"/>
      <c r="J13" s="268"/>
    </row>
    <row r="14" spans="2:10" ht="27.75" customHeight="1">
      <c r="B14" s="76"/>
      <c r="C14" s="157"/>
      <c r="D14" s="157"/>
      <c r="E14" s="157"/>
      <c r="F14" s="78">
        <v>100</v>
      </c>
      <c r="G14" s="78">
        <v>10095</v>
      </c>
      <c r="H14" s="78">
        <v>2009</v>
      </c>
      <c r="I14" s="137">
        <v>311368</v>
      </c>
      <c r="J14" s="77"/>
    </row>
    <row r="15" spans="2:10" ht="35.25" customHeight="1">
      <c r="B15" s="35">
        <v>1</v>
      </c>
      <c r="C15" s="48" t="s">
        <v>182</v>
      </c>
      <c r="D15" s="221" t="s">
        <v>424</v>
      </c>
      <c r="E15" s="222"/>
      <c r="F15" s="41">
        <v>100</v>
      </c>
      <c r="G15" s="41">
        <v>10095</v>
      </c>
      <c r="H15" s="41">
        <v>2009</v>
      </c>
      <c r="I15" s="35"/>
      <c r="J15" s="50">
        <v>104551.47</v>
      </c>
    </row>
    <row r="16" spans="2:10" ht="35.25" customHeight="1">
      <c r="B16" s="64"/>
      <c r="C16" s="72"/>
      <c r="D16" s="72"/>
      <c r="E16" s="72"/>
      <c r="F16" s="72"/>
      <c r="G16" s="72"/>
      <c r="H16" s="72"/>
      <c r="I16" s="150" t="s">
        <v>183</v>
      </c>
      <c r="J16" s="57">
        <f>J15</f>
        <v>104551.47</v>
      </c>
    </row>
    <row r="17" spans="2:10" ht="35.25" customHeight="1">
      <c r="B17" s="76"/>
      <c r="C17" s="157"/>
      <c r="D17" s="157"/>
      <c r="E17" s="157"/>
      <c r="F17" s="78">
        <v>100</v>
      </c>
      <c r="G17" s="78">
        <v>10095</v>
      </c>
      <c r="H17" s="78">
        <v>6209</v>
      </c>
      <c r="I17" s="205">
        <v>17000</v>
      </c>
      <c r="J17" s="83"/>
    </row>
    <row r="18" spans="2:10" ht="35.25" customHeight="1">
      <c r="B18" s="35">
        <v>1</v>
      </c>
      <c r="C18" s="48" t="s">
        <v>182</v>
      </c>
      <c r="D18" s="221" t="s">
        <v>425</v>
      </c>
      <c r="E18" s="222"/>
      <c r="F18" s="41">
        <v>100</v>
      </c>
      <c r="G18" s="41">
        <v>10095</v>
      </c>
      <c r="H18" s="41">
        <v>6209</v>
      </c>
      <c r="I18" s="92"/>
      <c r="J18" s="50">
        <v>7547.16</v>
      </c>
    </row>
    <row r="19" spans="2:10" ht="35.25" customHeight="1">
      <c r="B19" s="64"/>
      <c r="C19" s="72"/>
      <c r="D19" s="72"/>
      <c r="E19" s="72"/>
      <c r="F19" s="72"/>
      <c r="G19" s="72"/>
      <c r="H19" s="72"/>
      <c r="I19" s="150" t="s">
        <v>184</v>
      </c>
      <c r="J19" s="57">
        <f>J18</f>
        <v>7547.16</v>
      </c>
    </row>
    <row r="20" spans="2:10" ht="35.25" customHeight="1">
      <c r="B20" s="269" t="s">
        <v>185</v>
      </c>
      <c r="C20" s="269"/>
      <c r="D20" s="269"/>
      <c r="E20" s="269"/>
      <c r="F20" s="269"/>
      <c r="G20" s="269"/>
      <c r="H20" s="269"/>
      <c r="I20" s="269"/>
      <c r="J20" s="158">
        <f>J19+J16</f>
        <v>112098.63</v>
      </c>
    </row>
    <row r="21" spans="2:10" ht="45.75" customHeight="1">
      <c r="B21" s="225" t="s">
        <v>186</v>
      </c>
      <c r="C21" s="226"/>
      <c r="D21" s="226"/>
      <c r="E21" s="226"/>
      <c r="F21" s="226"/>
      <c r="G21" s="226"/>
      <c r="H21" s="226"/>
      <c r="I21" s="226"/>
      <c r="J21" s="227"/>
    </row>
    <row r="22" spans="2:10" ht="31.5" customHeight="1">
      <c r="B22" s="145"/>
      <c r="C22" s="143"/>
      <c r="D22" s="143"/>
      <c r="E22" s="143"/>
      <c r="F22" s="121">
        <v>150</v>
      </c>
      <c r="G22" s="121">
        <v>15011</v>
      </c>
      <c r="H22" s="121">
        <v>6259</v>
      </c>
      <c r="I22" s="144">
        <v>68803</v>
      </c>
      <c r="J22" s="134"/>
    </row>
    <row r="23" spans="2:10" ht="35.25" customHeight="1">
      <c r="B23" s="146">
        <v>1</v>
      </c>
      <c r="C23" s="148" t="s">
        <v>206</v>
      </c>
      <c r="D23" s="223" t="s">
        <v>411</v>
      </c>
      <c r="E23" s="224"/>
      <c r="F23" s="42">
        <v>150</v>
      </c>
      <c r="G23" s="42">
        <v>15011</v>
      </c>
      <c r="H23" s="42">
        <v>6259</v>
      </c>
      <c r="I23" s="146"/>
      <c r="J23" s="147">
        <v>68764.899999999994</v>
      </c>
    </row>
    <row r="24" spans="2:10" ht="33" customHeight="1">
      <c r="B24" s="237" t="s">
        <v>187</v>
      </c>
      <c r="C24" s="238"/>
      <c r="D24" s="238"/>
      <c r="E24" s="238"/>
      <c r="F24" s="238"/>
      <c r="G24" s="238"/>
      <c r="H24" s="238"/>
      <c r="I24" s="239"/>
      <c r="J24" s="57">
        <f>J23</f>
        <v>68764.899999999994</v>
      </c>
    </row>
    <row r="25" spans="2:10" ht="33" customHeight="1">
      <c r="B25" s="231" t="s">
        <v>386</v>
      </c>
      <c r="C25" s="232"/>
      <c r="D25" s="232"/>
      <c r="E25" s="232"/>
      <c r="F25" s="232"/>
      <c r="G25" s="232"/>
      <c r="H25" s="232"/>
      <c r="I25" s="232"/>
      <c r="J25" s="233"/>
    </row>
    <row r="26" spans="2:10" ht="33" customHeight="1">
      <c r="B26" s="81"/>
      <c r="C26" s="80"/>
      <c r="D26" s="80"/>
      <c r="E26" s="80"/>
      <c r="F26" s="121">
        <v>150</v>
      </c>
      <c r="G26" s="121">
        <v>15011</v>
      </c>
      <c r="H26" s="121">
        <v>6259</v>
      </c>
      <c r="I26" s="206">
        <v>68000</v>
      </c>
      <c r="J26" s="83"/>
    </row>
    <row r="27" spans="2:10" ht="40.5" customHeight="1">
      <c r="B27" s="146">
        <v>1</v>
      </c>
      <c r="C27" s="148" t="s">
        <v>384</v>
      </c>
      <c r="D27" s="223" t="s">
        <v>412</v>
      </c>
      <c r="E27" s="224"/>
      <c r="F27" s="42">
        <v>150</v>
      </c>
      <c r="G27" s="42">
        <v>15011</v>
      </c>
      <c r="H27" s="42">
        <v>6259</v>
      </c>
      <c r="I27" s="170"/>
      <c r="J27" s="147">
        <v>67933.72</v>
      </c>
    </row>
    <row r="28" spans="2:10" ht="33" customHeight="1">
      <c r="B28" s="162"/>
      <c r="C28" s="163"/>
      <c r="D28" s="163"/>
      <c r="E28" s="163"/>
      <c r="F28" s="163"/>
      <c r="G28" s="163"/>
      <c r="H28" s="163"/>
      <c r="I28" s="163" t="s">
        <v>187</v>
      </c>
      <c r="J28" s="57">
        <f>J27</f>
        <v>67933.72</v>
      </c>
    </row>
    <row r="29" spans="2:10" ht="33" customHeight="1">
      <c r="B29" s="269" t="s">
        <v>387</v>
      </c>
      <c r="C29" s="269"/>
      <c r="D29" s="269"/>
      <c r="E29" s="269"/>
      <c r="F29" s="269"/>
      <c r="G29" s="269"/>
      <c r="H29" s="269"/>
      <c r="I29" s="269"/>
      <c r="J29" s="158">
        <f>J24+J28</f>
        <v>136698.62</v>
      </c>
    </row>
    <row r="30" spans="2:10" ht="38.25" customHeight="1">
      <c r="B30" s="231" t="s">
        <v>392</v>
      </c>
      <c r="C30" s="232"/>
      <c r="D30" s="232"/>
      <c r="E30" s="232"/>
      <c r="F30" s="232"/>
      <c r="G30" s="232"/>
      <c r="H30" s="232"/>
      <c r="I30" s="232"/>
      <c r="J30" s="233"/>
    </row>
    <row r="31" spans="2:10" ht="30.75" customHeight="1">
      <c r="B31" s="76"/>
      <c r="C31" s="143"/>
      <c r="D31" s="143"/>
      <c r="E31" s="143"/>
      <c r="F31" s="121">
        <v>600</v>
      </c>
      <c r="G31" s="121">
        <v>60002</v>
      </c>
      <c r="H31" s="121">
        <v>6209</v>
      </c>
      <c r="I31" s="144">
        <v>8914696</v>
      </c>
      <c r="J31" s="134"/>
    </row>
    <row r="32" spans="2:10" ht="33.75" customHeight="1">
      <c r="B32" s="35">
        <v>1</v>
      </c>
      <c r="C32" s="43" t="s">
        <v>188</v>
      </c>
      <c r="D32" s="221" t="s">
        <v>189</v>
      </c>
      <c r="E32" s="222"/>
      <c r="F32" s="41">
        <v>600</v>
      </c>
      <c r="G32" s="41">
        <v>60002</v>
      </c>
      <c r="H32" s="41">
        <v>6209</v>
      </c>
      <c r="I32" s="35"/>
      <c r="J32" s="147">
        <v>8914263.2400000002</v>
      </c>
    </row>
    <row r="33" spans="2:10" ht="32.25" customHeight="1">
      <c r="B33" s="237" t="s">
        <v>184</v>
      </c>
      <c r="C33" s="238"/>
      <c r="D33" s="238"/>
      <c r="E33" s="238"/>
      <c r="F33" s="238"/>
      <c r="G33" s="238"/>
      <c r="H33" s="238"/>
      <c r="I33" s="239"/>
      <c r="J33" s="57">
        <f>J32</f>
        <v>8914263.2400000002</v>
      </c>
    </row>
    <row r="34" spans="2:10" ht="51.75" customHeight="1">
      <c r="B34" s="231" t="s">
        <v>391</v>
      </c>
      <c r="C34" s="232"/>
      <c r="D34" s="232"/>
      <c r="E34" s="232"/>
      <c r="F34" s="232"/>
      <c r="G34" s="232"/>
      <c r="H34" s="232"/>
      <c r="I34" s="232"/>
      <c r="J34" s="233"/>
    </row>
    <row r="35" spans="2:10" ht="35.25" customHeight="1">
      <c r="B35" s="174"/>
      <c r="C35" s="175"/>
      <c r="D35" s="175"/>
      <c r="E35" s="175"/>
      <c r="F35" s="78">
        <v>600</v>
      </c>
      <c r="G35" s="78">
        <v>60095</v>
      </c>
      <c r="H35" s="78">
        <v>2059</v>
      </c>
      <c r="I35" s="138">
        <v>1500</v>
      </c>
      <c r="J35" s="88"/>
    </row>
    <row r="36" spans="2:10" ht="41.25" customHeight="1">
      <c r="B36" s="44">
        <v>1</v>
      </c>
      <c r="C36" s="43" t="s">
        <v>193</v>
      </c>
      <c r="D36" s="221" t="s">
        <v>389</v>
      </c>
      <c r="E36" s="222"/>
      <c r="F36" s="45">
        <v>600</v>
      </c>
      <c r="G36" s="45">
        <v>60095</v>
      </c>
      <c r="H36" s="45">
        <v>2059</v>
      </c>
      <c r="I36" s="176"/>
      <c r="J36" s="47">
        <v>1500</v>
      </c>
    </row>
    <row r="37" spans="2:10" ht="36.75" customHeight="1">
      <c r="B37" s="269" t="s">
        <v>198</v>
      </c>
      <c r="C37" s="269"/>
      <c r="D37" s="269"/>
      <c r="E37" s="269"/>
      <c r="F37" s="269"/>
      <c r="G37" s="269"/>
      <c r="H37" s="269"/>
      <c r="I37" s="269"/>
      <c r="J37" s="57">
        <f>J36</f>
        <v>1500</v>
      </c>
    </row>
    <row r="38" spans="2:10" ht="30" customHeight="1">
      <c r="B38" s="97"/>
      <c r="C38" s="95"/>
      <c r="D38" s="95"/>
      <c r="E38" s="95"/>
      <c r="F38" s="78">
        <v>600</v>
      </c>
      <c r="G38" s="78">
        <v>60095</v>
      </c>
      <c r="H38" s="78">
        <v>6259</v>
      </c>
      <c r="I38" s="137">
        <v>1340000</v>
      </c>
      <c r="J38" s="96"/>
    </row>
    <row r="39" spans="2:10" ht="32.25" customHeight="1">
      <c r="B39" s="44">
        <v>1</v>
      </c>
      <c r="C39" s="48" t="s">
        <v>91</v>
      </c>
      <c r="D39" s="221" t="s">
        <v>190</v>
      </c>
      <c r="E39" s="222"/>
      <c r="F39" s="41">
        <v>600</v>
      </c>
      <c r="G39" s="41">
        <v>60095</v>
      </c>
      <c r="H39" s="41">
        <v>6259</v>
      </c>
      <c r="I39" s="38"/>
      <c r="J39" s="50">
        <v>131983.48000000001</v>
      </c>
    </row>
    <row r="40" spans="2:10" ht="32.25" customHeight="1">
      <c r="B40" s="44">
        <v>2</v>
      </c>
      <c r="C40" s="43" t="s">
        <v>192</v>
      </c>
      <c r="D40" s="221" t="s">
        <v>415</v>
      </c>
      <c r="E40" s="222"/>
      <c r="F40" s="41">
        <v>600</v>
      </c>
      <c r="G40" s="41">
        <v>60095</v>
      </c>
      <c r="H40" s="41">
        <v>6259</v>
      </c>
      <c r="I40" s="38"/>
      <c r="J40" s="50">
        <v>82971.95</v>
      </c>
    </row>
    <row r="41" spans="2:10" ht="32.25" customHeight="1">
      <c r="B41" s="44">
        <v>3</v>
      </c>
      <c r="C41" s="43" t="s">
        <v>193</v>
      </c>
      <c r="D41" s="221" t="s">
        <v>416</v>
      </c>
      <c r="E41" s="222"/>
      <c r="F41" s="41">
        <v>600</v>
      </c>
      <c r="G41" s="41">
        <v>60095</v>
      </c>
      <c r="H41" s="41">
        <v>6259</v>
      </c>
      <c r="I41" s="38"/>
      <c r="J41" s="50">
        <v>625078.53</v>
      </c>
    </row>
    <row r="42" spans="2:10" ht="32.25" customHeight="1">
      <c r="B42" s="44">
        <v>4</v>
      </c>
      <c r="C42" s="43" t="s">
        <v>422</v>
      </c>
      <c r="D42" s="221" t="s">
        <v>423</v>
      </c>
      <c r="E42" s="222"/>
      <c r="F42" s="41">
        <v>600</v>
      </c>
      <c r="G42" s="41">
        <v>60095</v>
      </c>
      <c r="H42" s="41">
        <v>6259</v>
      </c>
      <c r="I42" s="38"/>
      <c r="J42" s="50">
        <v>497283.73</v>
      </c>
    </row>
    <row r="43" spans="2:10" ht="33" customHeight="1">
      <c r="B43" s="269" t="s">
        <v>187</v>
      </c>
      <c r="C43" s="269"/>
      <c r="D43" s="269"/>
      <c r="E43" s="269"/>
      <c r="F43" s="269"/>
      <c r="G43" s="269"/>
      <c r="H43" s="269"/>
      <c r="I43" s="269"/>
      <c r="J43" s="57">
        <f>J39+J40+J41+J42</f>
        <v>1337317.69</v>
      </c>
    </row>
    <row r="44" spans="2:10" ht="52.5" customHeight="1">
      <c r="B44" s="231" t="s">
        <v>393</v>
      </c>
      <c r="C44" s="267"/>
      <c r="D44" s="267"/>
      <c r="E44" s="267"/>
      <c r="F44" s="267"/>
      <c r="G44" s="267"/>
      <c r="H44" s="267"/>
      <c r="I44" s="267"/>
      <c r="J44" s="268"/>
    </row>
    <row r="45" spans="2:10" ht="33" customHeight="1">
      <c r="B45" s="274"/>
      <c r="C45" s="275"/>
      <c r="D45" s="275"/>
      <c r="E45" s="276"/>
      <c r="F45" s="78">
        <v>600</v>
      </c>
      <c r="G45" s="78">
        <v>60095</v>
      </c>
      <c r="H45" s="78">
        <v>6259</v>
      </c>
      <c r="I45" s="137">
        <v>6000</v>
      </c>
      <c r="J45" s="83"/>
    </row>
    <row r="46" spans="2:10" ht="33" customHeight="1">
      <c r="B46" s="41">
        <v>1</v>
      </c>
      <c r="C46" s="48" t="s">
        <v>194</v>
      </c>
      <c r="D46" s="221" t="s">
        <v>195</v>
      </c>
      <c r="E46" s="222"/>
      <c r="F46" s="41">
        <v>600</v>
      </c>
      <c r="G46" s="41">
        <v>60095</v>
      </c>
      <c r="H46" s="41">
        <v>6259</v>
      </c>
      <c r="I46" s="39"/>
      <c r="J46" s="50">
        <v>4898.47</v>
      </c>
    </row>
    <row r="47" spans="2:10" ht="33" customHeight="1">
      <c r="B47" s="269" t="s">
        <v>187</v>
      </c>
      <c r="C47" s="269"/>
      <c r="D47" s="269"/>
      <c r="E47" s="269"/>
      <c r="F47" s="269"/>
      <c r="G47" s="269"/>
      <c r="H47" s="269"/>
      <c r="I47" s="269"/>
      <c r="J47" s="57">
        <f>J46</f>
        <v>4898.47</v>
      </c>
    </row>
    <row r="48" spans="2:10" ht="33" customHeight="1">
      <c r="B48" s="269" t="s">
        <v>196</v>
      </c>
      <c r="C48" s="269"/>
      <c r="D48" s="269"/>
      <c r="E48" s="269"/>
      <c r="F48" s="269"/>
      <c r="G48" s="269"/>
      <c r="H48" s="269"/>
      <c r="I48" s="269"/>
      <c r="J48" s="57">
        <f>J47+J43+J37</f>
        <v>1343716.16</v>
      </c>
    </row>
    <row r="49" spans="2:10" ht="33" customHeight="1">
      <c r="B49" s="231" t="s">
        <v>458</v>
      </c>
      <c r="C49" s="267"/>
      <c r="D49" s="267"/>
      <c r="E49" s="267"/>
      <c r="F49" s="267"/>
      <c r="G49" s="267"/>
      <c r="H49" s="267"/>
      <c r="I49" s="267"/>
      <c r="J49" s="268"/>
    </row>
    <row r="50" spans="2:10" ht="33" customHeight="1">
      <c r="B50" s="81"/>
      <c r="C50" s="80"/>
      <c r="D50" s="80"/>
      <c r="E50" s="80"/>
      <c r="F50" s="78">
        <v>600</v>
      </c>
      <c r="G50" s="78">
        <v>60095</v>
      </c>
      <c r="H50" s="78">
        <v>2059</v>
      </c>
      <c r="I50" s="137">
        <v>2500</v>
      </c>
      <c r="J50" s="98"/>
    </row>
    <row r="51" spans="2:10" ht="33" customHeight="1">
      <c r="B51" s="146">
        <v>1</v>
      </c>
      <c r="C51" s="48" t="s">
        <v>206</v>
      </c>
      <c r="D51" s="221" t="s">
        <v>457</v>
      </c>
      <c r="E51" s="222"/>
      <c r="F51" s="41">
        <v>600</v>
      </c>
      <c r="G51" s="41">
        <v>60095</v>
      </c>
      <c r="H51" s="146">
        <v>2059</v>
      </c>
      <c r="I51" s="210"/>
      <c r="J51" s="147">
        <v>2062.9</v>
      </c>
    </row>
    <row r="52" spans="2:10" ht="33" customHeight="1">
      <c r="B52" s="237" t="s">
        <v>198</v>
      </c>
      <c r="C52" s="238"/>
      <c r="D52" s="238"/>
      <c r="E52" s="238"/>
      <c r="F52" s="238"/>
      <c r="G52" s="238"/>
      <c r="H52" s="238"/>
      <c r="I52" s="239"/>
      <c r="J52" s="211">
        <f>J51</f>
        <v>2062.9</v>
      </c>
    </row>
    <row r="53" spans="2:10" ht="28.5" customHeight="1">
      <c r="B53" s="81"/>
      <c r="C53" s="80"/>
      <c r="D53" s="80"/>
      <c r="E53" s="80"/>
      <c r="F53" s="78">
        <v>600</v>
      </c>
      <c r="G53" s="78">
        <v>60095</v>
      </c>
      <c r="H53" s="78">
        <v>6259</v>
      </c>
      <c r="I53" s="137">
        <v>2707228</v>
      </c>
      <c r="J53" s="98"/>
    </row>
    <row r="54" spans="2:10" ht="33" customHeight="1">
      <c r="B54" s="35">
        <v>1</v>
      </c>
      <c r="C54" s="48" t="s">
        <v>39</v>
      </c>
      <c r="D54" s="221" t="s">
        <v>199</v>
      </c>
      <c r="E54" s="222"/>
      <c r="F54" s="41">
        <v>600</v>
      </c>
      <c r="G54" s="41">
        <v>60095</v>
      </c>
      <c r="H54" s="41">
        <v>6259</v>
      </c>
      <c r="I54" s="39"/>
      <c r="J54" s="147">
        <v>25087.53</v>
      </c>
    </row>
    <row r="55" spans="2:10" ht="33" customHeight="1">
      <c r="B55" s="64">
        <v>2</v>
      </c>
      <c r="C55" s="48" t="s">
        <v>200</v>
      </c>
      <c r="D55" s="221" t="s">
        <v>201</v>
      </c>
      <c r="E55" s="222"/>
      <c r="F55" s="41">
        <v>600</v>
      </c>
      <c r="G55" s="41">
        <v>60095</v>
      </c>
      <c r="H55" s="41">
        <v>6259</v>
      </c>
      <c r="I55" s="39"/>
      <c r="J55" s="147">
        <v>187391.34</v>
      </c>
    </row>
    <row r="56" spans="2:10" ht="33" customHeight="1">
      <c r="B56" s="203">
        <v>3</v>
      </c>
      <c r="C56" s="48" t="s">
        <v>29</v>
      </c>
      <c r="D56" s="221" t="s">
        <v>202</v>
      </c>
      <c r="E56" s="222"/>
      <c r="F56" s="41">
        <v>600</v>
      </c>
      <c r="G56" s="41">
        <v>60095</v>
      </c>
      <c r="H56" s="41">
        <v>6259</v>
      </c>
      <c r="I56" s="61"/>
      <c r="J56" s="147">
        <v>399069.19</v>
      </c>
    </row>
    <row r="57" spans="2:10" ht="33" customHeight="1">
      <c r="B57" s="64">
        <v>4</v>
      </c>
      <c r="C57" s="48" t="s">
        <v>204</v>
      </c>
      <c r="D57" s="221" t="s">
        <v>205</v>
      </c>
      <c r="E57" s="222"/>
      <c r="F57" s="41">
        <v>600</v>
      </c>
      <c r="G57" s="41">
        <v>60095</v>
      </c>
      <c r="H57" s="41">
        <v>6259</v>
      </c>
      <c r="I57" s="39"/>
      <c r="J57" s="147">
        <v>152717.93</v>
      </c>
    </row>
    <row r="58" spans="2:10" ht="33" customHeight="1">
      <c r="B58" s="203">
        <v>5</v>
      </c>
      <c r="C58" s="48" t="s">
        <v>207</v>
      </c>
      <c r="D58" s="221" t="s">
        <v>208</v>
      </c>
      <c r="E58" s="222"/>
      <c r="F58" s="41">
        <v>600</v>
      </c>
      <c r="G58" s="41">
        <v>60095</v>
      </c>
      <c r="H58" s="41">
        <v>6259</v>
      </c>
      <c r="I58" s="39"/>
      <c r="J58" s="147">
        <v>580643.96</v>
      </c>
    </row>
    <row r="59" spans="2:10" ht="33" customHeight="1">
      <c r="B59" s="64">
        <v>6</v>
      </c>
      <c r="C59" s="48" t="s">
        <v>197</v>
      </c>
      <c r="D59" s="221" t="s">
        <v>209</v>
      </c>
      <c r="E59" s="222"/>
      <c r="F59" s="41">
        <v>600</v>
      </c>
      <c r="G59" s="41">
        <v>60095</v>
      </c>
      <c r="H59" s="41">
        <v>6259</v>
      </c>
      <c r="I59" s="39"/>
      <c r="J59" s="147">
        <v>140507.51</v>
      </c>
    </row>
    <row r="60" spans="2:10" ht="33" customHeight="1">
      <c r="B60" s="203">
        <v>7</v>
      </c>
      <c r="C60" s="48" t="s">
        <v>210</v>
      </c>
      <c r="D60" s="221" t="s">
        <v>211</v>
      </c>
      <c r="E60" s="222"/>
      <c r="F60" s="41">
        <v>600</v>
      </c>
      <c r="G60" s="41">
        <v>60095</v>
      </c>
      <c r="H60" s="41">
        <v>6259</v>
      </c>
      <c r="I60" s="39"/>
      <c r="J60" s="147">
        <v>188375.3</v>
      </c>
    </row>
    <row r="61" spans="2:10" ht="33" customHeight="1">
      <c r="B61" s="64">
        <v>8</v>
      </c>
      <c r="C61" s="48" t="s">
        <v>421</v>
      </c>
      <c r="D61" s="221" t="s">
        <v>417</v>
      </c>
      <c r="E61" s="222"/>
      <c r="F61" s="41">
        <v>600</v>
      </c>
      <c r="G61" s="41">
        <v>60095</v>
      </c>
      <c r="H61" s="41">
        <v>6259</v>
      </c>
      <c r="I61" s="39"/>
      <c r="J61" s="147">
        <v>248307.54</v>
      </c>
    </row>
    <row r="62" spans="2:10" ht="33" customHeight="1">
      <c r="B62" s="203">
        <v>9</v>
      </c>
      <c r="C62" s="156" t="s">
        <v>213</v>
      </c>
      <c r="D62" s="221" t="s">
        <v>418</v>
      </c>
      <c r="E62" s="222"/>
      <c r="F62" s="41">
        <v>600</v>
      </c>
      <c r="G62" s="41">
        <v>60095</v>
      </c>
      <c r="H62" s="41">
        <v>6259</v>
      </c>
      <c r="I62" s="39"/>
      <c r="J62" s="147">
        <v>303673.06</v>
      </c>
    </row>
    <row r="63" spans="2:10" ht="33" customHeight="1">
      <c r="B63" s="64">
        <v>10</v>
      </c>
      <c r="C63" s="48" t="s">
        <v>214</v>
      </c>
      <c r="D63" s="221" t="s">
        <v>419</v>
      </c>
      <c r="E63" s="222"/>
      <c r="F63" s="41">
        <v>600</v>
      </c>
      <c r="G63" s="41">
        <v>60095</v>
      </c>
      <c r="H63" s="41">
        <v>6259</v>
      </c>
      <c r="I63" s="39"/>
      <c r="J63" s="147">
        <v>191391.39</v>
      </c>
    </row>
    <row r="64" spans="2:10" ht="33" customHeight="1">
      <c r="B64" s="203">
        <v>11</v>
      </c>
      <c r="C64" s="48" t="s">
        <v>384</v>
      </c>
      <c r="D64" s="221" t="s">
        <v>420</v>
      </c>
      <c r="E64" s="222"/>
      <c r="F64" s="41">
        <v>600</v>
      </c>
      <c r="G64" s="41">
        <v>60095</v>
      </c>
      <c r="H64" s="41">
        <v>6259</v>
      </c>
      <c r="I64" s="159"/>
      <c r="J64" s="147">
        <v>282270.28999999998</v>
      </c>
    </row>
    <row r="65" spans="2:15" ht="33" customHeight="1">
      <c r="B65" s="209">
        <v>12</v>
      </c>
      <c r="C65" s="48" t="s">
        <v>206</v>
      </c>
      <c r="D65" s="221" t="s">
        <v>457</v>
      </c>
      <c r="E65" s="222"/>
      <c r="F65" s="41">
        <v>600</v>
      </c>
      <c r="G65" s="41">
        <v>60095</v>
      </c>
      <c r="H65" s="41">
        <v>6259</v>
      </c>
      <c r="I65" s="208"/>
      <c r="J65" s="147">
        <v>7792.96</v>
      </c>
    </row>
    <row r="66" spans="2:15" ht="33" customHeight="1">
      <c r="B66" s="237" t="s">
        <v>187</v>
      </c>
      <c r="C66" s="238"/>
      <c r="D66" s="238"/>
      <c r="E66" s="238"/>
      <c r="F66" s="238"/>
      <c r="G66" s="238"/>
      <c r="H66" s="238"/>
      <c r="I66" s="239"/>
      <c r="J66" s="73">
        <f>SUM(J54:J65)</f>
        <v>2707228</v>
      </c>
    </row>
    <row r="67" spans="2:15" ht="33" customHeight="1">
      <c r="B67" s="269" t="s">
        <v>215</v>
      </c>
      <c r="C67" s="269"/>
      <c r="D67" s="269"/>
      <c r="E67" s="269"/>
      <c r="F67" s="269"/>
      <c r="G67" s="269"/>
      <c r="H67" s="269"/>
      <c r="I67" s="269"/>
      <c r="J67" s="73">
        <f>J66+J52</f>
        <v>2709290.9</v>
      </c>
    </row>
    <row r="68" spans="2:15" ht="50.25" customHeight="1">
      <c r="B68" s="231" t="s">
        <v>394</v>
      </c>
      <c r="C68" s="232"/>
      <c r="D68" s="232"/>
      <c r="E68" s="232"/>
      <c r="F68" s="232"/>
      <c r="G68" s="232"/>
      <c r="H68" s="232"/>
      <c r="I68" s="232"/>
      <c r="J68" s="233"/>
    </row>
    <row r="69" spans="2:15" ht="27.75" hidden="1" customHeight="1">
      <c r="B69" s="277"/>
      <c r="C69" s="278"/>
      <c r="D69" s="278"/>
      <c r="E69" s="279"/>
      <c r="F69" s="78">
        <v>700</v>
      </c>
      <c r="G69" s="78">
        <v>70095</v>
      </c>
      <c r="H69" s="78">
        <v>2059</v>
      </c>
      <c r="I69" s="82"/>
      <c r="J69" s="77"/>
    </row>
    <row r="70" spans="2:15" ht="30.75" hidden="1" customHeight="1">
      <c r="B70" s="44">
        <v>1</v>
      </c>
      <c r="C70" s="43" t="s">
        <v>216</v>
      </c>
      <c r="D70" s="221" t="s">
        <v>217</v>
      </c>
      <c r="E70" s="222"/>
      <c r="F70" s="41">
        <v>700</v>
      </c>
      <c r="G70" s="41">
        <v>70095</v>
      </c>
      <c r="H70" s="41">
        <v>2059</v>
      </c>
      <c r="I70" s="38"/>
      <c r="J70" s="50">
        <v>0</v>
      </c>
    </row>
    <row r="71" spans="2:15" ht="30.75" hidden="1" customHeight="1">
      <c r="B71" s="44">
        <v>2</v>
      </c>
      <c r="C71" s="43" t="s">
        <v>218</v>
      </c>
      <c r="D71" s="221" t="s">
        <v>219</v>
      </c>
      <c r="E71" s="222"/>
      <c r="F71" s="41">
        <v>700</v>
      </c>
      <c r="G71" s="41">
        <v>70095</v>
      </c>
      <c r="H71" s="41">
        <v>2059</v>
      </c>
      <c r="I71" s="38"/>
      <c r="J71" s="50">
        <v>0</v>
      </c>
    </row>
    <row r="72" spans="2:15" ht="26.25" hidden="1" customHeight="1">
      <c r="B72" s="269" t="s">
        <v>198</v>
      </c>
      <c r="C72" s="269"/>
      <c r="D72" s="269"/>
      <c r="E72" s="269"/>
      <c r="F72" s="269"/>
      <c r="G72" s="269"/>
      <c r="H72" s="269"/>
      <c r="I72" s="269"/>
      <c r="J72" s="57">
        <f>J70+J71</f>
        <v>0</v>
      </c>
    </row>
    <row r="73" spans="2:15" ht="26.25" customHeight="1">
      <c r="B73" s="277"/>
      <c r="C73" s="278"/>
      <c r="D73" s="278"/>
      <c r="E73" s="279"/>
      <c r="F73" s="78">
        <v>700</v>
      </c>
      <c r="G73" s="78">
        <v>70095</v>
      </c>
      <c r="H73" s="78">
        <v>6209</v>
      </c>
      <c r="I73" s="137">
        <v>522000</v>
      </c>
      <c r="J73" s="77"/>
    </row>
    <row r="74" spans="2:15" ht="30.75" customHeight="1">
      <c r="B74" s="35">
        <v>2</v>
      </c>
      <c r="C74" s="48" t="s">
        <v>220</v>
      </c>
      <c r="D74" s="221" t="s">
        <v>221</v>
      </c>
      <c r="E74" s="222"/>
      <c r="F74" s="41">
        <v>700</v>
      </c>
      <c r="G74" s="41">
        <v>70095</v>
      </c>
      <c r="H74" s="41">
        <v>6209</v>
      </c>
      <c r="I74" s="39"/>
      <c r="J74" s="50">
        <v>515841.26</v>
      </c>
    </row>
    <row r="75" spans="2:15" ht="26.25" customHeight="1">
      <c r="B75" s="269" t="s">
        <v>184</v>
      </c>
      <c r="C75" s="269"/>
      <c r="D75" s="269"/>
      <c r="E75" s="269"/>
      <c r="F75" s="269"/>
      <c r="G75" s="269"/>
      <c r="H75" s="269"/>
      <c r="I75" s="269"/>
      <c r="J75" s="73">
        <f>J74</f>
        <v>515841.26</v>
      </c>
      <c r="O75" s="55"/>
    </row>
    <row r="76" spans="2:15" ht="25.5" customHeight="1">
      <c r="B76" s="99"/>
      <c r="C76" s="100"/>
      <c r="D76" s="100"/>
      <c r="E76" s="100"/>
      <c r="F76" s="78">
        <v>700</v>
      </c>
      <c r="G76" s="78">
        <v>70095</v>
      </c>
      <c r="H76" s="78">
        <v>6259</v>
      </c>
      <c r="I76" s="137">
        <v>833000</v>
      </c>
      <c r="J76" s="77"/>
    </row>
    <row r="77" spans="2:15" ht="31.5" customHeight="1">
      <c r="B77" s="35">
        <v>1</v>
      </c>
      <c r="C77" s="43" t="s">
        <v>213</v>
      </c>
      <c r="D77" s="221" t="s">
        <v>224</v>
      </c>
      <c r="E77" s="222"/>
      <c r="F77" s="41">
        <v>700</v>
      </c>
      <c r="G77" s="41">
        <v>70095</v>
      </c>
      <c r="H77" s="41">
        <v>6259</v>
      </c>
      <c r="I77" s="35"/>
      <c r="J77" s="50">
        <v>80025.94</v>
      </c>
    </row>
    <row r="78" spans="2:15" ht="31.5" customHeight="1">
      <c r="B78" s="35">
        <v>2</v>
      </c>
      <c r="C78" s="43" t="s">
        <v>213</v>
      </c>
      <c r="D78" s="221" t="s">
        <v>225</v>
      </c>
      <c r="E78" s="222"/>
      <c r="F78" s="41">
        <v>700</v>
      </c>
      <c r="G78" s="41">
        <v>70095</v>
      </c>
      <c r="H78" s="41">
        <v>6259</v>
      </c>
      <c r="I78" s="35"/>
      <c r="J78" s="50">
        <v>59023.95</v>
      </c>
    </row>
    <row r="79" spans="2:15" ht="31.5" customHeight="1">
      <c r="B79" s="203">
        <v>3</v>
      </c>
      <c r="C79" s="43" t="s">
        <v>226</v>
      </c>
      <c r="D79" s="223" t="s">
        <v>227</v>
      </c>
      <c r="E79" s="224"/>
      <c r="F79" s="41">
        <v>700</v>
      </c>
      <c r="G79" s="41">
        <v>70095</v>
      </c>
      <c r="H79" s="41">
        <v>6259</v>
      </c>
      <c r="I79" s="35"/>
      <c r="J79" s="50">
        <v>172854.99</v>
      </c>
    </row>
    <row r="80" spans="2:15" ht="31.5" customHeight="1">
      <c r="B80" s="203">
        <v>4</v>
      </c>
      <c r="C80" s="43" t="s">
        <v>228</v>
      </c>
      <c r="D80" s="223" t="s">
        <v>229</v>
      </c>
      <c r="E80" s="224"/>
      <c r="F80" s="41">
        <v>700</v>
      </c>
      <c r="G80" s="41">
        <v>70095</v>
      </c>
      <c r="H80" s="41">
        <v>6259</v>
      </c>
      <c r="I80" s="35"/>
      <c r="J80" s="50">
        <v>67147.199999999997</v>
      </c>
    </row>
    <row r="81" spans="2:10" ht="31.5" customHeight="1">
      <c r="B81" s="203">
        <v>5</v>
      </c>
      <c r="C81" s="43" t="s">
        <v>406</v>
      </c>
      <c r="D81" s="223" t="s">
        <v>230</v>
      </c>
      <c r="E81" s="224"/>
      <c r="F81" s="41">
        <v>700</v>
      </c>
      <c r="G81" s="41">
        <v>70095</v>
      </c>
      <c r="H81" s="41">
        <v>6259</v>
      </c>
      <c r="I81" s="35"/>
      <c r="J81" s="50">
        <v>59229.06</v>
      </c>
    </row>
    <row r="82" spans="2:10" ht="31.5" customHeight="1">
      <c r="B82" s="203">
        <v>6</v>
      </c>
      <c r="C82" s="43" t="s">
        <v>407</v>
      </c>
      <c r="D82" s="223" t="s">
        <v>408</v>
      </c>
      <c r="E82" s="224"/>
      <c r="F82" s="41">
        <v>700</v>
      </c>
      <c r="G82" s="41">
        <v>70095</v>
      </c>
      <c r="H82" s="41">
        <v>6259</v>
      </c>
      <c r="I82" s="186"/>
      <c r="J82" s="50">
        <v>394124.38</v>
      </c>
    </row>
    <row r="83" spans="2:10" ht="30" customHeight="1">
      <c r="B83" s="269" t="s">
        <v>187</v>
      </c>
      <c r="C83" s="269"/>
      <c r="D83" s="269"/>
      <c r="E83" s="269"/>
      <c r="F83" s="269"/>
      <c r="G83" s="269"/>
      <c r="H83" s="269"/>
      <c r="I83" s="269"/>
      <c r="J83" s="73">
        <f>SUM(J77:J82)</f>
        <v>832405.52</v>
      </c>
    </row>
    <row r="84" spans="2:10" ht="33.75" customHeight="1">
      <c r="B84" s="280" t="s">
        <v>395</v>
      </c>
      <c r="C84" s="281"/>
      <c r="D84" s="281"/>
      <c r="E84" s="281"/>
      <c r="F84" s="281"/>
      <c r="G84" s="281"/>
      <c r="H84" s="281"/>
      <c r="I84" s="281"/>
      <c r="J84" s="282"/>
    </row>
    <row r="85" spans="2:10" ht="17.25" customHeight="1">
      <c r="B85" s="283"/>
      <c r="C85" s="284"/>
      <c r="D85" s="284"/>
      <c r="E85" s="284"/>
      <c r="F85" s="284"/>
      <c r="G85" s="284"/>
      <c r="H85" s="284"/>
      <c r="I85" s="284"/>
      <c r="J85" s="285"/>
    </row>
    <row r="86" spans="2:10" ht="27" customHeight="1">
      <c r="B86" s="101"/>
      <c r="C86" s="102"/>
      <c r="D86" s="102"/>
      <c r="E86" s="102"/>
      <c r="F86" s="91">
        <v>700</v>
      </c>
      <c r="G86" s="91">
        <v>70095</v>
      </c>
      <c r="H86" s="91">
        <v>2059</v>
      </c>
      <c r="I86" s="138">
        <v>800</v>
      </c>
      <c r="J86" s="91"/>
    </row>
    <row r="87" spans="2:10" ht="29.25" customHeight="1">
      <c r="B87" s="44">
        <v>3</v>
      </c>
      <c r="C87" s="43" t="s">
        <v>231</v>
      </c>
      <c r="D87" s="223" t="s">
        <v>401</v>
      </c>
      <c r="E87" s="224"/>
      <c r="F87" s="45">
        <v>700</v>
      </c>
      <c r="G87" s="45">
        <v>70095</v>
      </c>
      <c r="H87" s="45">
        <v>2059</v>
      </c>
      <c r="I87" s="38"/>
      <c r="J87" s="47">
        <v>722.2</v>
      </c>
    </row>
    <row r="88" spans="2:10" ht="28.5" customHeight="1">
      <c r="B88" s="269" t="s">
        <v>198</v>
      </c>
      <c r="C88" s="269"/>
      <c r="D88" s="269"/>
      <c r="E88" s="269"/>
      <c r="F88" s="269"/>
      <c r="G88" s="269"/>
      <c r="H88" s="269"/>
      <c r="I88" s="269"/>
      <c r="J88" s="57">
        <f>J87</f>
        <v>722.2</v>
      </c>
    </row>
    <row r="89" spans="2:10" ht="29.25" customHeight="1">
      <c r="B89" s="101"/>
      <c r="C89" s="102"/>
      <c r="D89" s="102"/>
      <c r="E89" s="102"/>
      <c r="F89" s="91">
        <v>700</v>
      </c>
      <c r="G89" s="91">
        <v>70095</v>
      </c>
      <c r="H89" s="91">
        <v>6209</v>
      </c>
      <c r="I89" s="138">
        <v>120000</v>
      </c>
      <c r="J89" s="91"/>
    </row>
    <row r="90" spans="2:10" ht="33" customHeight="1">
      <c r="B90" s="44">
        <v>1</v>
      </c>
      <c r="C90" s="43" t="s">
        <v>232</v>
      </c>
      <c r="D90" s="221" t="s">
        <v>233</v>
      </c>
      <c r="E90" s="222"/>
      <c r="F90" s="45">
        <v>700</v>
      </c>
      <c r="G90" s="45">
        <v>70095</v>
      </c>
      <c r="H90" s="45">
        <v>6209</v>
      </c>
      <c r="I90" s="38"/>
      <c r="J90" s="105">
        <v>29668.71</v>
      </c>
    </row>
    <row r="91" spans="2:10" ht="33" customHeight="1">
      <c r="B91" s="44">
        <v>2</v>
      </c>
      <c r="C91" s="43" t="s">
        <v>234</v>
      </c>
      <c r="D91" s="221" t="s">
        <v>235</v>
      </c>
      <c r="E91" s="222"/>
      <c r="F91" s="45">
        <v>700</v>
      </c>
      <c r="G91" s="45">
        <v>70095</v>
      </c>
      <c r="H91" s="45">
        <v>6209</v>
      </c>
      <c r="I91" s="38"/>
      <c r="J91" s="105">
        <v>16997.47</v>
      </c>
    </row>
    <row r="92" spans="2:10" ht="33" customHeight="1">
      <c r="B92" s="44">
        <v>3</v>
      </c>
      <c r="C92" s="43" t="s">
        <v>439</v>
      </c>
      <c r="D92" s="221" t="s">
        <v>440</v>
      </c>
      <c r="E92" s="222"/>
      <c r="F92" s="45">
        <v>700</v>
      </c>
      <c r="G92" s="45">
        <v>70095</v>
      </c>
      <c r="H92" s="45">
        <v>6209</v>
      </c>
      <c r="I92" s="38"/>
      <c r="J92" s="105">
        <v>63082.9</v>
      </c>
    </row>
    <row r="93" spans="2:10" ht="32.25" customHeight="1">
      <c r="B93" s="269" t="s">
        <v>184</v>
      </c>
      <c r="C93" s="269"/>
      <c r="D93" s="269"/>
      <c r="E93" s="269"/>
      <c r="F93" s="269"/>
      <c r="G93" s="269"/>
      <c r="H93" s="269"/>
      <c r="I93" s="269"/>
      <c r="J93" s="57">
        <f>J90+J91+J92</f>
        <v>109749.08</v>
      </c>
    </row>
    <row r="94" spans="2:10" ht="28.5" customHeight="1">
      <c r="B94" s="286"/>
      <c r="C94" s="286"/>
      <c r="D94" s="286"/>
      <c r="E94" s="286"/>
      <c r="F94" s="78">
        <v>700</v>
      </c>
      <c r="G94" s="78">
        <v>70095</v>
      </c>
      <c r="H94" s="78">
        <v>6259</v>
      </c>
      <c r="I94" s="138">
        <v>1380000</v>
      </c>
      <c r="J94" s="112"/>
    </row>
    <row r="95" spans="2:10" ht="31.5" customHeight="1">
      <c r="B95" s="35">
        <v>1</v>
      </c>
      <c r="C95" s="46" t="s">
        <v>237</v>
      </c>
      <c r="D95" s="240" t="s">
        <v>238</v>
      </c>
      <c r="E95" s="241"/>
      <c r="F95" s="41">
        <v>700</v>
      </c>
      <c r="G95" s="41">
        <v>70095</v>
      </c>
      <c r="H95" s="41">
        <v>6259</v>
      </c>
      <c r="I95" s="38"/>
      <c r="J95" s="40">
        <v>65474.52</v>
      </c>
    </row>
    <row r="96" spans="2:10" ht="35.25" customHeight="1">
      <c r="B96" s="35">
        <v>2</v>
      </c>
      <c r="C96" s="43" t="s">
        <v>240</v>
      </c>
      <c r="D96" s="221" t="s">
        <v>241</v>
      </c>
      <c r="E96" s="222"/>
      <c r="F96" s="45">
        <v>700</v>
      </c>
      <c r="G96" s="45">
        <v>70095</v>
      </c>
      <c r="H96" s="41">
        <v>6259</v>
      </c>
      <c r="I96" s="38"/>
      <c r="J96" s="40">
        <v>72185.119999999995</v>
      </c>
    </row>
    <row r="97" spans="2:10" ht="35.25" customHeight="1">
      <c r="B97" s="203">
        <v>3</v>
      </c>
      <c r="C97" s="43" t="s">
        <v>242</v>
      </c>
      <c r="D97" s="223" t="s">
        <v>243</v>
      </c>
      <c r="E97" s="224"/>
      <c r="F97" s="45">
        <v>700</v>
      </c>
      <c r="G97" s="45">
        <v>70095</v>
      </c>
      <c r="H97" s="41">
        <v>6259</v>
      </c>
      <c r="I97" s="38"/>
      <c r="J97" s="51">
        <v>41142.61</v>
      </c>
    </row>
    <row r="98" spans="2:10" ht="35.25" customHeight="1">
      <c r="B98" s="203">
        <v>4</v>
      </c>
      <c r="C98" s="43" t="s">
        <v>239</v>
      </c>
      <c r="D98" s="223" t="s">
        <v>244</v>
      </c>
      <c r="E98" s="224"/>
      <c r="F98" s="45">
        <v>700</v>
      </c>
      <c r="G98" s="45">
        <v>70095</v>
      </c>
      <c r="H98" s="41">
        <v>6259</v>
      </c>
      <c r="I98" s="38"/>
      <c r="J98" s="40">
        <v>575120.92000000004</v>
      </c>
    </row>
    <row r="99" spans="2:10" ht="35.25" customHeight="1">
      <c r="B99" s="203">
        <v>5</v>
      </c>
      <c r="C99" s="43" t="s">
        <v>455</v>
      </c>
      <c r="D99" s="223" t="s">
        <v>245</v>
      </c>
      <c r="E99" s="224"/>
      <c r="F99" s="45">
        <v>700</v>
      </c>
      <c r="G99" s="45">
        <v>70095</v>
      </c>
      <c r="H99" s="41">
        <v>6259</v>
      </c>
      <c r="I99" s="38"/>
      <c r="J99" s="51">
        <v>288336.07</v>
      </c>
    </row>
    <row r="100" spans="2:10" ht="35.25" customHeight="1">
      <c r="B100" s="203">
        <v>6</v>
      </c>
      <c r="C100" s="43" t="s">
        <v>242</v>
      </c>
      <c r="D100" s="223" t="s">
        <v>246</v>
      </c>
      <c r="E100" s="224"/>
      <c r="F100" s="45">
        <v>700</v>
      </c>
      <c r="G100" s="45">
        <v>70095</v>
      </c>
      <c r="H100" s="41">
        <v>6259</v>
      </c>
      <c r="I100" s="38"/>
      <c r="J100" s="54">
        <v>107789.44</v>
      </c>
    </row>
    <row r="101" spans="2:10" ht="35.25" customHeight="1">
      <c r="B101" s="203">
        <v>7</v>
      </c>
      <c r="C101" s="43" t="s">
        <v>212</v>
      </c>
      <c r="D101" s="223" t="s">
        <v>247</v>
      </c>
      <c r="E101" s="224"/>
      <c r="F101" s="45">
        <v>700</v>
      </c>
      <c r="G101" s="45">
        <v>70095</v>
      </c>
      <c r="H101" s="41">
        <v>6259</v>
      </c>
      <c r="I101" s="38"/>
      <c r="J101" s="180">
        <v>18659.150000000001</v>
      </c>
    </row>
    <row r="102" spans="2:10" ht="35.25" customHeight="1">
      <c r="B102" s="203">
        <v>8</v>
      </c>
      <c r="C102" s="43" t="s">
        <v>231</v>
      </c>
      <c r="D102" s="223" t="s">
        <v>426</v>
      </c>
      <c r="E102" s="224"/>
      <c r="F102" s="45">
        <v>700</v>
      </c>
      <c r="G102" s="45">
        <v>70095</v>
      </c>
      <c r="H102" s="41">
        <v>6259</v>
      </c>
      <c r="I102" s="38"/>
      <c r="J102" s="179">
        <v>200512.41</v>
      </c>
    </row>
    <row r="103" spans="2:10" ht="33" customHeight="1">
      <c r="B103" s="269" t="s">
        <v>187</v>
      </c>
      <c r="C103" s="269"/>
      <c r="D103" s="269"/>
      <c r="E103" s="269"/>
      <c r="F103" s="269"/>
      <c r="G103" s="269"/>
      <c r="H103" s="269"/>
      <c r="I103" s="269"/>
      <c r="J103" s="151">
        <f>SUM(J95:J102)</f>
        <v>1369220.2399999998</v>
      </c>
    </row>
    <row r="104" spans="2:10" ht="50.25" customHeight="1">
      <c r="B104" s="231" t="s">
        <v>248</v>
      </c>
      <c r="C104" s="232"/>
      <c r="D104" s="232"/>
      <c r="E104" s="232"/>
      <c r="F104" s="232"/>
      <c r="G104" s="232"/>
      <c r="H104" s="232"/>
      <c r="I104" s="232"/>
      <c r="J104" s="233"/>
    </row>
    <row r="105" spans="2:10" ht="35.25" hidden="1" customHeight="1">
      <c r="B105" s="89"/>
      <c r="C105" s="90"/>
      <c r="D105" s="90"/>
      <c r="E105" s="90"/>
      <c r="F105" s="91">
        <v>700</v>
      </c>
      <c r="G105" s="91">
        <v>70095</v>
      </c>
      <c r="H105" s="91">
        <v>2059</v>
      </c>
      <c r="I105" s="138"/>
      <c r="J105" s="91"/>
    </row>
    <row r="106" spans="2:10" ht="38.25" hidden="1" customHeight="1">
      <c r="B106" s="45">
        <v>1</v>
      </c>
      <c r="C106" s="43" t="s">
        <v>231</v>
      </c>
      <c r="D106" s="221" t="s">
        <v>427</v>
      </c>
      <c r="E106" s="222"/>
      <c r="F106" s="45">
        <v>700</v>
      </c>
      <c r="G106" s="45">
        <v>70095</v>
      </c>
      <c r="H106" s="45">
        <v>2059</v>
      </c>
      <c r="I106" s="38"/>
      <c r="J106" s="104">
        <v>0</v>
      </c>
    </row>
    <row r="107" spans="2:10" ht="36.75" hidden="1" customHeight="1">
      <c r="B107" s="65"/>
      <c r="C107" s="66"/>
      <c r="D107" s="66"/>
      <c r="E107" s="66"/>
      <c r="F107" s="66"/>
      <c r="G107" s="66"/>
      <c r="H107" s="66"/>
      <c r="I107" s="66" t="s">
        <v>198</v>
      </c>
      <c r="J107" s="68">
        <f>J106</f>
        <v>0</v>
      </c>
    </row>
    <row r="108" spans="2:10" ht="36.75" customHeight="1">
      <c r="B108" s="89"/>
      <c r="C108" s="90"/>
      <c r="D108" s="90"/>
      <c r="E108" s="90"/>
      <c r="F108" s="91">
        <v>700</v>
      </c>
      <c r="G108" s="91">
        <v>70095</v>
      </c>
      <c r="H108" s="91">
        <v>6209</v>
      </c>
      <c r="I108" s="138">
        <v>42000</v>
      </c>
      <c r="J108" s="106"/>
    </row>
    <row r="109" spans="2:10" ht="36.75" customHeight="1">
      <c r="B109" s="45">
        <v>1</v>
      </c>
      <c r="C109" s="129" t="s">
        <v>249</v>
      </c>
      <c r="D109" s="223" t="s">
        <v>250</v>
      </c>
      <c r="E109" s="224"/>
      <c r="F109" s="56">
        <v>700</v>
      </c>
      <c r="G109" s="130">
        <v>70095</v>
      </c>
      <c r="H109" s="56">
        <v>6209</v>
      </c>
      <c r="I109" s="131"/>
      <c r="J109" s="105">
        <v>35782.050000000003</v>
      </c>
    </row>
    <row r="110" spans="2:10" ht="36.75" customHeight="1">
      <c r="B110" s="65"/>
      <c r="C110" s="66"/>
      <c r="D110" s="66"/>
      <c r="E110" s="66"/>
      <c r="F110" s="66"/>
      <c r="G110" s="66"/>
      <c r="H110" s="66"/>
      <c r="I110" s="66" t="s">
        <v>184</v>
      </c>
      <c r="J110" s="69">
        <f>J109</f>
        <v>35782.050000000003</v>
      </c>
    </row>
    <row r="111" spans="2:10" ht="33" customHeight="1">
      <c r="B111" s="81"/>
      <c r="C111" s="80"/>
      <c r="D111" s="80"/>
      <c r="E111" s="80"/>
      <c r="F111" s="78">
        <v>700</v>
      </c>
      <c r="G111" s="78">
        <v>70095</v>
      </c>
      <c r="H111" s="78">
        <v>6259</v>
      </c>
      <c r="I111" s="137">
        <v>24000</v>
      </c>
      <c r="J111" s="111"/>
    </row>
    <row r="112" spans="2:10" ht="33" customHeight="1">
      <c r="B112" s="41">
        <v>1</v>
      </c>
      <c r="C112" s="48" t="s">
        <v>127</v>
      </c>
      <c r="D112" s="221" t="s">
        <v>251</v>
      </c>
      <c r="E112" s="222"/>
      <c r="F112" s="41">
        <v>700</v>
      </c>
      <c r="G112" s="41">
        <v>70095</v>
      </c>
      <c r="H112" s="41">
        <v>6259</v>
      </c>
      <c r="I112" s="39"/>
      <c r="J112" s="49">
        <v>18780.8</v>
      </c>
    </row>
    <row r="113" spans="2:10" ht="33" customHeight="1">
      <c r="B113" s="58"/>
      <c r="C113" s="59"/>
      <c r="D113" s="59"/>
      <c r="E113" s="59"/>
      <c r="F113" s="59"/>
      <c r="G113" s="59"/>
      <c r="H113" s="59"/>
      <c r="I113" s="59" t="s">
        <v>187</v>
      </c>
      <c r="J113" s="151">
        <f>J112</f>
        <v>18780.8</v>
      </c>
    </row>
    <row r="114" spans="2:10" ht="52.5" customHeight="1">
      <c r="B114" s="231" t="s">
        <v>397</v>
      </c>
      <c r="C114" s="232"/>
      <c r="D114" s="232"/>
      <c r="E114" s="232"/>
      <c r="F114" s="232"/>
      <c r="G114" s="232"/>
      <c r="H114" s="232"/>
      <c r="I114" s="232"/>
      <c r="J114" s="233"/>
    </row>
    <row r="115" spans="2:10" ht="33" hidden="1" customHeight="1">
      <c r="B115" s="101"/>
      <c r="C115" s="102"/>
      <c r="D115" s="102"/>
      <c r="E115" s="102"/>
      <c r="F115" s="91">
        <v>700</v>
      </c>
      <c r="G115" s="91">
        <v>70095</v>
      </c>
      <c r="H115" s="91">
        <v>2009</v>
      </c>
      <c r="I115" s="106"/>
      <c r="J115" s="91"/>
    </row>
    <row r="116" spans="2:10" ht="33" hidden="1" customHeight="1">
      <c r="B116" s="44">
        <v>1</v>
      </c>
      <c r="C116" s="43" t="s">
        <v>252</v>
      </c>
      <c r="D116" s="221" t="s">
        <v>253</v>
      </c>
      <c r="E116" s="222"/>
      <c r="F116" s="45">
        <v>700</v>
      </c>
      <c r="G116" s="45">
        <v>70095</v>
      </c>
      <c r="H116" s="45">
        <v>2009</v>
      </c>
      <c r="I116" s="38"/>
      <c r="J116" s="47">
        <v>0</v>
      </c>
    </row>
    <row r="117" spans="2:10" ht="33" hidden="1" customHeight="1">
      <c r="B117" s="269" t="s">
        <v>183</v>
      </c>
      <c r="C117" s="269"/>
      <c r="D117" s="269"/>
      <c r="E117" s="269"/>
      <c r="F117" s="269"/>
      <c r="G117" s="269"/>
      <c r="H117" s="269"/>
      <c r="I117" s="269"/>
      <c r="J117" s="57">
        <f>J116</f>
        <v>0</v>
      </c>
    </row>
    <row r="118" spans="2:10" ht="33" customHeight="1">
      <c r="B118" s="101"/>
      <c r="C118" s="102"/>
      <c r="D118" s="102"/>
      <c r="E118" s="102"/>
      <c r="F118" s="91">
        <v>700</v>
      </c>
      <c r="G118" s="91">
        <v>70095</v>
      </c>
      <c r="H118" s="91">
        <v>6209</v>
      </c>
      <c r="I118" s="138">
        <v>8873</v>
      </c>
      <c r="J118" s="91"/>
    </row>
    <row r="119" spans="2:10" ht="36" customHeight="1">
      <c r="B119" s="44">
        <v>1</v>
      </c>
      <c r="C119" s="43" t="s">
        <v>254</v>
      </c>
      <c r="D119" s="221" t="s">
        <v>255</v>
      </c>
      <c r="E119" s="222"/>
      <c r="F119" s="45">
        <v>700</v>
      </c>
      <c r="G119" s="45">
        <v>70095</v>
      </c>
      <c r="H119" s="45">
        <v>6209</v>
      </c>
      <c r="I119" s="38"/>
      <c r="J119" s="47">
        <v>874.96</v>
      </c>
    </row>
    <row r="120" spans="2:10" ht="33" customHeight="1">
      <c r="B120" s="269" t="s">
        <v>184</v>
      </c>
      <c r="C120" s="269"/>
      <c r="D120" s="269"/>
      <c r="E120" s="269"/>
      <c r="F120" s="269"/>
      <c r="G120" s="269"/>
      <c r="H120" s="269"/>
      <c r="I120" s="269"/>
      <c r="J120" s="73">
        <f>J119</f>
        <v>874.96</v>
      </c>
    </row>
    <row r="121" spans="2:10" ht="33" customHeight="1">
      <c r="B121" s="101"/>
      <c r="C121" s="102"/>
      <c r="D121" s="102"/>
      <c r="E121" s="102"/>
      <c r="F121" s="91">
        <v>700</v>
      </c>
      <c r="G121" s="91">
        <v>70095</v>
      </c>
      <c r="H121" s="91">
        <v>6259</v>
      </c>
      <c r="I121" s="138">
        <v>2478000</v>
      </c>
      <c r="J121" s="91"/>
    </row>
    <row r="122" spans="2:10" ht="33" customHeight="1">
      <c r="B122" s="41">
        <v>1</v>
      </c>
      <c r="C122" s="48" t="s">
        <v>222</v>
      </c>
      <c r="D122" s="221" t="s">
        <v>256</v>
      </c>
      <c r="E122" s="222"/>
      <c r="F122" s="56">
        <v>700</v>
      </c>
      <c r="G122" s="56">
        <v>70095</v>
      </c>
      <c r="H122" s="56">
        <v>6259</v>
      </c>
      <c r="I122" s="39"/>
      <c r="J122" s="50">
        <v>129186.49</v>
      </c>
    </row>
    <row r="123" spans="2:10" ht="33" customHeight="1">
      <c r="B123" s="41">
        <v>2</v>
      </c>
      <c r="C123" s="43" t="s">
        <v>257</v>
      </c>
      <c r="D123" s="221" t="s">
        <v>258</v>
      </c>
      <c r="E123" s="222"/>
      <c r="F123" s="56">
        <v>700</v>
      </c>
      <c r="G123" s="56">
        <v>70095</v>
      </c>
      <c r="H123" s="56">
        <v>6259</v>
      </c>
      <c r="I123" s="39"/>
      <c r="J123" s="50">
        <v>1430518.78</v>
      </c>
    </row>
    <row r="124" spans="2:10" ht="33" customHeight="1">
      <c r="B124" s="41">
        <v>3</v>
      </c>
      <c r="C124" s="43" t="s">
        <v>257</v>
      </c>
      <c r="D124" s="221" t="s">
        <v>453</v>
      </c>
      <c r="E124" s="222"/>
      <c r="F124" s="56">
        <v>700</v>
      </c>
      <c r="G124" s="56">
        <v>70095</v>
      </c>
      <c r="H124" s="56">
        <v>6259</v>
      </c>
      <c r="I124" s="197"/>
      <c r="J124" s="50">
        <v>914025.05</v>
      </c>
    </row>
    <row r="125" spans="2:10" ht="33" customHeight="1">
      <c r="B125" s="269" t="s">
        <v>187</v>
      </c>
      <c r="C125" s="269"/>
      <c r="D125" s="269"/>
      <c r="E125" s="269"/>
      <c r="F125" s="269"/>
      <c r="G125" s="269"/>
      <c r="H125" s="269"/>
      <c r="I125" s="269"/>
      <c r="J125" s="73">
        <f>J122+J123+J124</f>
        <v>2473730.3200000003</v>
      </c>
    </row>
    <row r="126" spans="2:10" ht="70.5" customHeight="1">
      <c r="B126" s="231" t="s">
        <v>396</v>
      </c>
      <c r="C126" s="267"/>
      <c r="D126" s="267"/>
      <c r="E126" s="267"/>
      <c r="F126" s="267"/>
      <c r="G126" s="267"/>
      <c r="H126" s="267"/>
      <c r="I126" s="267"/>
      <c r="J126" s="268"/>
    </row>
    <row r="127" spans="2:10" ht="31.5" customHeight="1">
      <c r="B127" s="292"/>
      <c r="C127" s="293"/>
      <c r="D127" s="293"/>
      <c r="E127" s="294"/>
      <c r="F127" s="78">
        <v>700</v>
      </c>
      <c r="G127" s="78">
        <v>70095</v>
      </c>
      <c r="H127" s="78">
        <v>2059</v>
      </c>
      <c r="I127" s="137">
        <v>5000</v>
      </c>
      <c r="J127" s="103"/>
    </row>
    <row r="128" spans="2:10" ht="36" customHeight="1">
      <c r="B128" s="44">
        <v>1</v>
      </c>
      <c r="C128" s="43" t="s">
        <v>259</v>
      </c>
      <c r="D128" s="221" t="s">
        <v>260</v>
      </c>
      <c r="E128" s="222"/>
      <c r="F128" s="41">
        <v>700</v>
      </c>
      <c r="G128" s="41">
        <v>70095</v>
      </c>
      <c r="H128" s="41">
        <v>2059</v>
      </c>
      <c r="I128" s="67"/>
      <c r="J128" s="50">
        <v>3452.6</v>
      </c>
    </row>
    <row r="129" spans="2:12" ht="39" customHeight="1">
      <c r="B129" s="218" t="s">
        <v>198</v>
      </c>
      <c r="C129" s="219"/>
      <c r="D129" s="219"/>
      <c r="E129" s="219"/>
      <c r="F129" s="219"/>
      <c r="G129" s="219"/>
      <c r="H129" s="219"/>
      <c r="I129" s="219"/>
      <c r="J129" s="57">
        <f>J128</f>
        <v>3452.6</v>
      </c>
    </row>
    <row r="130" spans="2:12" ht="33" customHeight="1">
      <c r="B130" s="270"/>
      <c r="C130" s="271"/>
      <c r="D130" s="271"/>
      <c r="E130" s="272"/>
      <c r="F130" s="91">
        <v>700</v>
      </c>
      <c r="G130" s="91">
        <v>70095</v>
      </c>
      <c r="H130" s="91">
        <v>6259</v>
      </c>
      <c r="I130" s="138">
        <v>671000</v>
      </c>
      <c r="J130" s="91"/>
    </row>
    <row r="131" spans="2:12" ht="33" customHeight="1">
      <c r="B131" s="41">
        <v>1</v>
      </c>
      <c r="C131" s="53" t="s">
        <v>167</v>
      </c>
      <c r="D131" s="221" t="s">
        <v>261</v>
      </c>
      <c r="E131" s="222"/>
      <c r="F131" s="41">
        <v>700</v>
      </c>
      <c r="G131" s="41">
        <v>70095</v>
      </c>
      <c r="H131" s="41">
        <v>6259</v>
      </c>
      <c r="I131" s="39"/>
      <c r="J131" s="147">
        <v>100220.52</v>
      </c>
    </row>
    <row r="132" spans="2:12" ht="33" customHeight="1">
      <c r="B132" s="41">
        <v>2</v>
      </c>
      <c r="C132" s="70" t="s">
        <v>262</v>
      </c>
      <c r="D132" s="221" t="s">
        <v>263</v>
      </c>
      <c r="E132" s="222"/>
      <c r="F132" s="41">
        <v>700</v>
      </c>
      <c r="G132" s="41">
        <v>70095</v>
      </c>
      <c r="H132" s="41">
        <v>6259</v>
      </c>
      <c r="I132" s="39"/>
      <c r="J132" s="147">
        <v>318806.92</v>
      </c>
    </row>
    <row r="133" spans="2:12" ht="33" customHeight="1">
      <c r="B133" s="41">
        <v>3</v>
      </c>
      <c r="C133" s="70" t="s">
        <v>259</v>
      </c>
      <c r="D133" s="221" t="s">
        <v>260</v>
      </c>
      <c r="E133" s="222"/>
      <c r="F133" s="41">
        <v>700</v>
      </c>
      <c r="G133" s="41">
        <v>70095</v>
      </c>
      <c r="H133" s="41">
        <v>6259</v>
      </c>
      <c r="I133" s="39"/>
      <c r="J133" s="147">
        <v>53128.57</v>
      </c>
    </row>
    <row r="134" spans="2:12" ht="33" customHeight="1">
      <c r="B134" s="41">
        <v>4</v>
      </c>
      <c r="C134" s="70" t="s">
        <v>264</v>
      </c>
      <c r="D134" s="221" t="s">
        <v>265</v>
      </c>
      <c r="E134" s="222"/>
      <c r="F134" s="41">
        <v>700</v>
      </c>
      <c r="G134" s="41">
        <v>70095</v>
      </c>
      <c r="H134" s="41">
        <v>6259</v>
      </c>
      <c r="I134" s="39"/>
      <c r="J134" s="147">
        <v>6717.8</v>
      </c>
    </row>
    <row r="135" spans="2:12" ht="33" customHeight="1">
      <c r="B135" s="41">
        <v>5</v>
      </c>
      <c r="C135" s="70" t="s">
        <v>266</v>
      </c>
      <c r="D135" s="221" t="s">
        <v>267</v>
      </c>
      <c r="E135" s="222"/>
      <c r="F135" s="41">
        <v>700</v>
      </c>
      <c r="G135" s="41">
        <v>70095</v>
      </c>
      <c r="H135" s="41">
        <v>6259</v>
      </c>
      <c r="I135" s="39"/>
      <c r="J135" s="147">
        <v>57713.21</v>
      </c>
    </row>
    <row r="136" spans="2:12" ht="33" customHeight="1">
      <c r="B136" s="41">
        <v>6</v>
      </c>
      <c r="C136" s="70" t="s">
        <v>324</v>
      </c>
      <c r="D136" s="221" t="s">
        <v>390</v>
      </c>
      <c r="E136" s="222"/>
      <c r="F136" s="41">
        <v>700</v>
      </c>
      <c r="G136" s="41">
        <v>70095</v>
      </c>
      <c r="H136" s="41">
        <v>6259</v>
      </c>
      <c r="I136" s="177"/>
      <c r="J136" s="147">
        <v>92733.24</v>
      </c>
    </row>
    <row r="137" spans="2:12" ht="33" customHeight="1">
      <c r="B137" s="269" t="s">
        <v>187</v>
      </c>
      <c r="C137" s="269"/>
      <c r="D137" s="269"/>
      <c r="E137" s="269"/>
      <c r="F137" s="269"/>
      <c r="G137" s="269"/>
      <c r="H137" s="269"/>
      <c r="I137" s="269"/>
      <c r="J137" s="73">
        <f>J131+J132+J133+J134+J135+J136</f>
        <v>629320.26</v>
      </c>
    </row>
    <row r="138" spans="2:12" ht="33" customHeight="1">
      <c r="B138" s="269" t="s">
        <v>268</v>
      </c>
      <c r="C138" s="269"/>
      <c r="D138" s="269"/>
      <c r="E138" s="269"/>
      <c r="F138" s="269"/>
      <c r="G138" s="269"/>
      <c r="H138" s="269"/>
      <c r="I138" s="269"/>
      <c r="J138" s="73">
        <f>J75+J83+J93+J103+J107+J110+J113+J120+J125+J137+J129+J88</f>
        <v>5989879.2899999991</v>
      </c>
    </row>
    <row r="139" spans="2:12" ht="44.25" customHeight="1">
      <c r="B139" s="231" t="s">
        <v>269</v>
      </c>
      <c r="C139" s="232"/>
      <c r="D139" s="232"/>
      <c r="E139" s="232"/>
      <c r="F139" s="232"/>
      <c r="G139" s="232"/>
      <c r="H139" s="232"/>
      <c r="I139" s="232"/>
      <c r="J139" s="233"/>
    </row>
    <row r="140" spans="2:12" ht="33" customHeight="1">
      <c r="B140" s="81"/>
      <c r="C140" s="80"/>
      <c r="D140" s="80"/>
      <c r="E140" s="80"/>
      <c r="F140" s="78">
        <v>801</v>
      </c>
      <c r="G140" s="78">
        <v>80195</v>
      </c>
      <c r="H140" s="78">
        <v>6259</v>
      </c>
      <c r="I140" s="137">
        <v>223000</v>
      </c>
      <c r="J140" s="83"/>
    </row>
    <row r="141" spans="2:12" ht="33" customHeight="1">
      <c r="B141" s="35">
        <v>1</v>
      </c>
      <c r="C141" s="43" t="s">
        <v>257</v>
      </c>
      <c r="D141" s="287" t="s">
        <v>428</v>
      </c>
      <c r="E141" s="288"/>
      <c r="F141" s="41">
        <v>801</v>
      </c>
      <c r="G141" s="41">
        <v>80195</v>
      </c>
      <c r="H141" s="41">
        <v>6259</v>
      </c>
      <c r="I141" s="39"/>
      <c r="J141" s="147">
        <v>137860.63</v>
      </c>
      <c r="L141" s="55"/>
    </row>
    <row r="142" spans="2:12" ht="33" customHeight="1">
      <c r="B142" s="35">
        <v>2</v>
      </c>
      <c r="C142" s="43" t="s">
        <v>270</v>
      </c>
      <c r="D142" s="287" t="s">
        <v>429</v>
      </c>
      <c r="E142" s="288"/>
      <c r="F142" s="41">
        <v>801</v>
      </c>
      <c r="G142" s="41">
        <v>80195</v>
      </c>
      <c r="H142" s="41">
        <v>6259</v>
      </c>
      <c r="I142" s="39"/>
      <c r="J142" s="147">
        <v>41928.06</v>
      </c>
      <c r="L142" s="55"/>
    </row>
    <row r="143" spans="2:12" ht="33" customHeight="1">
      <c r="B143" s="35">
        <v>3</v>
      </c>
      <c r="C143" s="43" t="s">
        <v>191</v>
      </c>
      <c r="D143" s="287" t="s">
        <v>430</v>
      </c>
      <c r="E143" s="288"/>
      <c r="F143" s="41">
        <v>801</v>
      </c>
      <c r="G143" s="41">
        <v>80195</v>
      </c>
      <c r="H143" s="41">
        <v>6259</v>
      </c>
      <c r="I143" s="39"/>
      <c r="J143" s="147">
        <v>40429.919999999998</v>
      </c>
      <c r="L143" s="55"/>
    </row>
    <row r="144" spans="2:12" ht="33" customHeight="1">
      <c r="B144" s="64"/>
      <c r="C144" s="70"/>
      <c r="D144" s="71"/>
      <c r="E144" s="71"/>
      <c r="F144" s="72"/>
      <c r="G144" s="72"/>
      <c r="H144" s="72"/>
      <c r="I144" s="59" t="s">
        <v>187</v>
      </c>
      <c r="J144" s="73">
        <f>J141+J142+J143</f>
        <v>220218.61</v>
      </c>
      <c r="L144" s="55"/>
    </row>
    <row r="145" spans="2:20" ht="45.75" customHeight="1">
      <c r="B145" s="231" t="s">
        <v>385</v>
      </c>
      <c r="C145" s="267"/>
      <c r="D145" s="267"/>
      <c r="E145" s="267"/>
      <c r="F145" s="267"/>
      <c r="G145" s="267"/>
      <c r="H145" s="267"/>
      <c r="I145" s="267"/>
      <c r="J145" s="268"/>
      <c r="L145" s="160"/>
    </row>
    <row r="146" spans="2:20" ht="34.5" customHeight="1">
      <c r="B146" s="164"/>
      <c r="C146" s="166"/>
      <c r="D146" s="167"/>
      <c r="E146" s="167"/>
      <c r="F146" s="78">
        <v>801</v>
      </c>
      <c r="G146" s="78">
        <v>80195</v>
      </c>
      <c r="H146" s="78">
        <v>2059</v>
      </c>
      <c r="I146" s="204">
        <v>100</v>
      </c>
      <c r="J146" s="83"/>
      <c r="L146" s="160"/>
    </row>
    <row r="147" spans="2:20" ht="33" customHeight="1">
      <c r="B147" s="165">
        <v>1</v>
      </c>
      <c r="C147" s="43" t="s">
        <v>237</v>
      </c>
      <c r="D147" s="221" t="s">
        <v>431</v>
      </c>
      <c r="E147" s="222"/>
      <c r="F147" s="41">
        <v>801</v>
      </c>
      <c r="G147" s="41">
        <v>80195</v>
      </c>
      <c r="H147" s="41">
        <v>2059</v>
      </c>
      <c r="I147" s="161"/>
      <c r="J147" s="168">
        <v>71.34</v>
      </c>
      <c r="L147" s="160"/>
    </row>
    <row r="148" spans="2:20" ht="33" customHeight="1">
      <c r="B148" s="64"/>
      <c r="C148" s="70"/>
      <c r="D148" s="71"/>
      <c r="E148" s="71"/>
      <c r="F148" s="72"/>
      <c r="G148" s="72"/>
      <c r="H148" s="72"/>
      <c r="I148" s="163" t="s">
        <v>198</v>
      </c>
      <c r="J148" s="73">
        <f>J147</f>
        <v>71.34</v>
      </c>
      <c r="L148" s="160"/>
    </row>
    <row r="149" spans="2:20" ht="33" customHeight="1">
      <c r="B149" s="164"/>
      <c r="C149" s="166"/>
      <c r="D149" s="167"/>
      <c r="E149" s="167"/>
      <c r="F149" s="78">
        <v>801</v>
      </c>
      <c r="G149" s="78">
        <v>80195</v>
      </c>
      <c r="H149" s="78">
        <v>6259</v>
      </c>
      <c r="I149" s="207">
        <v>98200</v>
      </c>
      <c r="J149" s="83"/>
      <c r="L149" s="160"/>
    </row>
    <row r="150" spans="2:20" ht="33" customHeight="1">
      <c r="B150" s="165">
        <v>1</v>
      </c>
      <c r="C150" s="43" t="s">
        <v>237</v>
      </c>
      <c r="D150" s="221" t="s">
        <v>432</v>
      </c>
      <c r="E150" s="222"/>
      <c r="F150" s="41">
        <v>801</v>
      </c>
      <c r="G150" s="41">
        <v>80195</v>
      </c>
      <c r="H150" s="41">
        <v>6259</v>
      </c>
      <c r="I150" s="163"/>
      <c r="J150" s="168">
        <v>97977.1</v>
      </c>
      <c r="L150" s="160"/>
    </row>
    <row r="151" spans="2:20" ht="33" customHeight="1">
      <c r="B151" s="64"/>
      <c r="C151" s="70"/>
      <c r="D151" s="71"/>
      <c r="E151" s="71"/>
      <c r="F151" s="72"/>
      <c r="G151" s="72"/>
      <c r="H151" s="72"/>
      <c r="I151" s="163" t="s">
        <v>187</v>
      </c>
      <c r="J151" s="73">
        <f>J150</f>
        <v>97977.1</v>
      </c>
      <c r="L151" s="160"/>
    </row>
    <row r="152" spans="2:20" ht="33" customHeight="1">
      <c r="B152" s="58"/>
      <c r="C152" s="59"/>
      <c r="D152" s="59"/>
      <c r="E152" s="59"/>
      <c r="F152" s="59"/>
      <c r="G152" s="79"/>
      <c r="H152" s="59"/>
      <c r="I152" s="59" t="s">
        <v>271</v>
      </c>
      <c r="J152" s="73">
        <f>J148+J151+J144</f>
        <v>318267.05</v>
      </c>
    </row>
    <row r="153" spans="2:20" ht="33" customHeight="1">
      <c r="B153" s="231" t="s">
        <v>272</v>
      </c>
      <c r="C153" s="232"/>
      <c r="D153" s="232"/>
      <c r="E153" s="232"/>
      <c r="F153" s="232"/>
      <c r="G153" s="232"/>
      <c r="H153" s="232"/>
      <c r="I153" s="232"/>
      <c r="J153" s="233"/>
    </row>
    <row r="154" spans="2:20" ht="33" customHeight="1">
      <c r="B154" s="89"/>
      <c r="C154" s="90"/>
      <c r="D154" s="90"/>
      <c r="E154" s="90"/>
      <c r="F154" s="78">
        <v>851</v>
      </c>
      <c r="G154" s="78">
        <v>85195</v>
      </c>
      <c r="H154" s="78">
        <v>2009</v>
      </c>
      <c r="I154" s="138">
        <v>353000</v>
      </c>
      <c r="J154" s="91"/>
    </row>
    <row r="155" spans="2:20" ht="43.5" customHeight="1">
      <c r="B155" s="45">
        <v>1</v>
      </c>
      <c r="C155" s="43" t="s">
        <v>273</v>
      </c>
      <c r="D155" s="221" t="s">
        <v>435</v>
      </c>
      <c r="E155" s="222"/>
      <c r="F155" s="45">
        <v>851</v>
      </c>
      <c r="G155" s="45">
        <v>85195</v>
      </c>
      <c r="H155" s="45">
        <v>2009</v>
      </c>
      <c r="I155" s="66"/>
      <c r="J155" s="152">
        <v>37162.699999999997</v>
      </c>
    </row>
    <row r="156" spans="2:20" ht="43.5" customHeight="1">
      <c r="B156" s="45">
        <v>2</v>
      </c>
      <c r="C156" s="43" t="s">
        <v>398</v>
      </c>
      <c r="D156" s="221" t="s">
        <v>434</v>
      </c>
      <c r="E156" s="222"/>
      <c r="F156" s="45">
        <v>851</v>
      </c>
      <c r="G156" s="45">
        <v>85195</v>
      </c>
      <c r="H156" s="45">
        <v>2009</v>
      </c>
      <c r="I156" s="38"/>
      <c r="J156" s="152">
        <v>28292.65</v>
      </c>
    </row>
    <row r="157" spans="2:20" ht="43.5" customHeight="1">
      <c r="B157" s="45">
        <v>3</v>
      </c>
      <c r="C157" s="43" t="s">
        <v>275</v>
      </c>
      <c r="D157" s="221" t="s">
        <v>433</v>
      </c>
      <c r="E157" s="222"/>
      <c r="F157" s="45">
        <v>851</v>
      </c>
      <c r="G157" s="45">
        <v>85195</v>
      </c>
      <c r="H157" s="45">
        <v>2009</v>
      </c>
      <c r="I157" s="38"/>
      <c r="J157" s="152">
        <v>116969.02</v>
      </c>
    </row>
    <row r="158" spans="2:20" ht="52.5" customHeight="1">
      <c r="B158" s="45">
        <v>4</v>
      </c>
      <c r="C158" s="43" t="s">
        <v>276</v>
      </c>
      <c r="D158" s="234" t="s">
        <v>277</v>
      </c>
      <c r="E158" s="235"/>
      <c r="F158" s="41">
        <v>851</v>
      </c>
      <c r="G158" s="41">
        <v>85195</v>
      </c>
      <c r="H158" s="41">
        <v>2009</v>
      </c>
      <c r="I158" s="66"/>
      <c r="J158" s="152">
        <v>14476.32</v>
      </c>
      <c r="L158" s="52"/>
      <c r="M158" s="52"/>
      <c r="N158" s="52"/>
      <c r="O158" s="52"/>
      <c r="P158" s="52"/>
      <c r="Q158" s="52"/>
      <c r="R158" s="52"/>
      <c r="S158" s="52"/>
      <c r="T158" s="52"/>
    </row>
    <row r="159" spans="2:20" ht="52.5" customHeight="1">
      <c r="B159" s="45">
        <v>5</v>
      </c>
      <c r="C159" s="43" t="s">
        <v>279</v>
      </c>
      <c r="D159" s="234" t="s">
        <v>280</v>
      </c>
      <c r="E159" s="235"/>
      <c r="F159" s="41">
        <v>851</v>
      </c>
      <c r="G159" s="41">
        <v>85195</v>
      </c>
      <c r="H159" s="41">
        <v>2009</v>
      </c>
      <c r="I159" s="38"/>
      <c r="J159" s="152">
        <v>1467.06</v>
      </c>
      <c r="L159" s="52"/>
      <c r="M159" s="52"/>
      <c r="N159" s="52"/>
      <c r="O159" s="52"/>
      <c r="P159" s="52"/>
      <c r="Q159" s="52"/>
      <c r="R159" s="52"/>
      <c r="S159" s="52"/>
      <c r="T159" s="52"/>
    </row>
    <row r="160" spans="2:20" ht="52.5" customHeight="1">
      <c r="B160" s="45">
        <v>6</v>
      </c>
      <c r="C160" s="43" t="s">
        <v>281</v>
      </c>
      <c r="D160" s="234" t="s">
        <v>282</v>
      </c>
      <c r="E160" s="235"/>
      <c r="F160" s="41">
        <v>851</v>
      </c>
      <c r="G160" s="41">
        <v>85195</v>
      </c>
      <c r="H160" s="41">
        <v>2009</v>
      </c>
      <c r="I160" s="38"/>
      <c r="J160" s="152">
        <v>1753.42</v>
      </c>
      <c r="L160" s="52"/>
      <c r="M160" s="52"/>
      <c r="N160" s="52"/>
      <c r="O160" s="52"/>
      <c r="P160" s="52"/>
      <c r="Q160" s="52"/>
      <c r="R160" s="52"/>
      <c r="S160" s="52"/>
      <c r="T160" s="52"/>
    </row>
    <row r="161" spans="2:20" ht="52.5" customHeight="1">
      <c r="B161" s="45">
        <v>7</v>
      </c>
      <c r="C161" s="94" t="s">
        <v>388</v>
      </c>
      <c r="D161" s="234" t="s">
        <v>284</v>
      </c>
      <c r="E161" s="235"/>
      <c r="F161" s="41">
        <v>851</v>
      </c>
      <c r="G161" s="41">
        <v>85195</v>
      </c>
      <c r="H161" s="41">
        <v>2009</v>
      </c>
      <c r="I161" s="38"/>
      <c r="J161" s="152">
        <v>3356.55</v>
      </c>
      <c r="L161" s="173"/>
      <c r="M161" s="173"/>
      <c r="N161" s="173"/>
      <c r="O161" s="173"/>
      <c r="P161" s="173"/>
      <c r="Q161" s="173"/>
      <c r="R161" s="173"/>
      <c r="S161" s="173"/>
      <c r="T161" s="173"/>
    </row>
    <row r="162" spans="2:20" ht="52.5" customHeight="1">
      <c r="B162" s="45">
        <v>8</v>
      </c>
      <c r="C162" s="94" t="s">
        <v>292</v>
      </c>
      <c r="D162" s="234" t="s">
        <v>436</v>
      </c>
      <c r="E162" s="235"/>
      <c r="F162" s="41">
        <v>851</v>
      </c>
      <c r="G162" s="41">
        <v>85195</v>
      </c>
      <c r="H162" s="41">
        <v>2009</v>
      </c>
      <c r="I162" s="38"/>
      <c r="J162" s="152">
        <v>1051.6500000000001</v>
      </c>
      <c r="L162" s="178"/>
      <c r="M162" s="178"/>
      <c r="N162" s="178"/>
      <c r="O162" s="178"/>
      <c r="P162" s="178"/>
      <c r="Q162" s="178"/>
      <c r="R162" s="178"/>
      <c r="S162" s="178"/>
      <c r="T162" s="178"/>
    </row>
    <row r="163" spans="2:20" ht="69.75" customHeight="1">
      <c r="B163" s="45">
        <v>9</v>
      </c>
      <c r="C163" s="94" t="s">
        <v>403</v>
      </c>
      <c r="D163" s="234" t="s">
        <v>437</v>
      </c>
      <c r="E163" s="235"/>
      <c r="F163" s="41">
        <v>851</v>
      </c>
      <c r="G163" s="41">
        <v>85195</v>
      </c>
      <c r="H163" s="41">
        <v>2009</v>
      </c>
      <c r="I163" s="183"/>
      <c r="J163" s="152">
        <v>47249.5</v>
      </c>
      <c r="L163" s="185"/>
      <c r="M163" s="185"/>
      <c r="N163" s="185"/>
      <c r="O163" s="185"/>
      <c r="P163" s="185"/>
      <c r="Q163" s="185"/>
      <c r="R163" s="185"/>
      <c r="S163" s="185"/>
      <c r="T163" s="185"/>
    </row>
    <row r="164" spans="2:20" ht="44.25" customHeight="1">
      <c r="B164" s="45">
        <v>10</v>
      </c>
      <c r="C164" s="94" t="s">
        <v>297</v>
      </c>
      <c r="D164" s="234" t="s">
        <v>451</v>
      </c>
      <c r="E164" s="235"/>
      <c r="F164" s="41">
        <v>851</v>
      </c>
      <c r="G164" s="41">
        <v>85195</v>
      </c>
      <c r="H164" s="41">
        <v>2009</v>
      </c>
      <c r="I164" s="198"/>
      <c r="J164" s="152">
        <v>30.87</v>
      </c>
      <c r="L164" s="199"/>
      <c r="M164" s="199"/>
      <c r="N164" s="199"/>
      <c r="O164" s="199"/>
      <c r="P164" s="199"/>
      <c r="Q164" s="199"/>
      <c r="R164" s="199"/>
      <c r="S164" s="199"/>
      <c r="T164" s="199"/>
    </row>
    <row r="165" spans="2:20" ht="33" customHeight="1">
      <c r="B165" s="65"/>
      <c r="C165" s="66"/>
      <c r="D165" s="66"/>
      <c r="E165" s="66"/>
      <c r="F165" s="66"/>
      <c r="G165" s="66"/>
      <c r="H165" s="66"/>
      <c r="I165" s="59" t="s">
        <v>183</v>
      </c>
      <c r="J165" s="172">
        <f>J155+J156+J157+J158+J159+J160+J161+J162+J163+J164</f>
        <v>251809.74</v>
      </c>
    </row>
    <row r="166" spans="2:20" ht="33" customHeight="1">
      <c r="B166" s="81"/>
      <c r="C166" s="80"/>
      <c r="D166" s="80"/>
      <c r="E166" s="80"/>
      <c r="F166" s="78">
        <v>851</v>
      </c>
      <c r="G166" s="78">
        <v>85195</v>
      </c>
      <c r="H166" s="78">
        <v>6209</v>
      </c>
      <c r="I166" s="137">
        <v>2137600</v>
      </c>
      <c r="J166" s="171"/>
    </row>
    <row r="167" spans="2:20" ht="45" customHeight="1">
      <c r="B167" s="41">
        <v>1</v>
      </c>
      <c r="C167" s="43" t="s">
        <v>276</v>
      </c>
      <c r="D167" s="234" t="s">
        <v>277</v>
      </c>
      <c r="E167" s="235"/>
      <c r="F167" s="41">
        <v>851</v>
      </c>
      <c r="G167" s="41">
        <v>85195</v>
      </c>
      <c r="H167" s="41">
        <v>6209</v>
      </c>
      <c r="I167" s="39"/>
      <c r="J167" s="152">
        <v>20885.8</v>
      </c>
    </row>
    <row r="168" spans="2:20" ht="45" customHeight="1">
      <c r="B168" s="41">
        <v>2</v>
      </c>
      <c r="C168" s="43" t="s">
        <v>399</v>
      </c>
      <c r="D168" s="234" t="s">
        <v>283</v>
      </c>
      <c r="E168" s="235"/>
      <c r="F168" s="41">
        <v>851</v>
      </c>
      <c r="G168" s="41">
        <v>85195</v>
      </c>
      <c r="H168" s="41">
        <v>6209</v>
      </c>
      <c r="I168" s="39"/>
      <c r="J168" s="152">
        <v>40472.44</v>
      </c>
    </row>
    <row r="169" spans="2:20" ht="45" customHeight="1">
      <c r="B169" s="41">
        <v>3</v>
      </c>
      <c r="C169" s="94" t="s">
        <v>388</v>
      </c>
      <c r="D169" s="234" t="s">
        <v>284</v>
      </c>
      <c r="E169" s="235"/>
      <c r="F169" s="28">
        <v>851</v>
      </c>
      <c r="G169" s="28">
        <v>85195</v>
      </c>
      <c r="H169" s="41">
        <v>6209</v>
      </c>
      <c r="I169" s="39"/>
      <c r="J169" s="152">
        <v>54210.94</v>
      </c>
    </row>
    <row r="170" spans="2:20" ht="45" customHeight="1">
      <c r="B170" s="41">
        <v>4</v>
      </c>
      <c r="C170" s="94" t="s">
        <v>278</v>
      </c>
      <c r="D170" s="234" t="s">
        <v>285</v>
      </c>
      <c r="E170" s="235"/>
      <c r="F170" s="28">
        <v>851</v>
      </c>
      <c r="G170" s="28">
        <v>85195</v>
      </c>
      <c r="H170" s="41">
        <v>6209</v>
      </c>
      <c r="I170" s="39"/>
      <c r="J170" s="152">
        <v>1630.38</v>
      </c>
    </row>
    <row r="171" spans="2:20" ht="45" customHeight="1">
      <c r="B171" s="41">
        <v>5</v>
      </c>
      <c r="C171" s="94" t="s">
        <v>273</v>
      </c>
      <c r="D171" s="234" t="s">
        <v>286</v>
      </c>
      <c r="E171" s="235"/>
      <c r="F171" s="28">
        <v>851</v>
      </c>
      <c r="G171" s="28">
        <v>85195</v>
      </c>
      <c r="H171" s="41">
        <v>6209</v>
      </c>
      <c r="I171" s="39"/>
      <c r="J171" s="152">
        <v>372839.93</v>
      </c>
    </row>
    <row r="172" spans="2:20" ht="45" customHeight="1">
      <c r="B172" s="41">
        <v>6</v>
      </c>
      <c r="C172" s="94" t="s">
        <v>287</v>
      </c>
      <c r="D172" s="234" t="s">
        <v>288</v>
      </c>
      <c r="E172" s="235"/>
      <c r="F172" s="28">
        <v>851</v>
      </c>
      <c r="G172" s="28">
        <v>85195</v>
      </c>
      <c r="H172" s="41">
        <v>6209</v>
      </c>
      <c r="I172" s="39"/>
      <c r="J172" s="152">
        <v>24160.12</v>
      </c>
    </row>
    <row r="173" spans="2:20" ht="45" customHeight="1">
      <c r="B173" s="41">
        <v>7</v>
      </c>
      <c r="C173" s="43" t="s">
        <v>398</v>
      </c>
      <c r="D173" s="234" t="s">
        <v>274</v>
      </c>
      <c r="E173" s="235"/>
      <c r="F173" s="28">
        <v>851</v>
      </c>
      <c r="G173" s="28">
        <v>85195</v>
      </c>
      <c r="H173" s="41">
        <v>6209</v>
      </c>
      <c r="I173" s="39"/>
      <c r="J173" s="152">
        <v>33546.74</v>
      </c>
    </row>
    <row r="174" spans="2:20" ht="45" customHeight="1">
      <c r="B174" s="41">
        <v>8</v>
      </c>
      <c r="C174" s="116" t="s">
        <v>275</v>
      </c>
      <c r="D174" s="234" t="s">
        <v>289</v>
      </c>
      <c r="E174" s="235"/>
      <c r="F174" s="28">
        <v>851</v>
      </c>
      <c r="G174" s="28">
        <v>85195</v>
      </c>
      <c r="H174" s="41">
        <v>6209</v>
      </c>
      <c r="I174" s="39"/>
      <c r="J174" s="152">
        <v>338229.37</v>
      </c>
    </row>
    <row r="175" spans="2:20" ht="45.75" customHeight="1">
      <c r="B175" s="41">
        <v>9</v>
      </c>
      <c r="C175" s="94" t="s">
        <v>290</v>
      </c>
      <c r="D175" s="234" t="s">
        <v>291</v>
      </c>
      <c r="E175" s="235"/>
      <c r="F175" s="28">
        <v>851</v>
      </c>
      <c r="G175" s="28">
        <v>85195</v>
      </c>
      <c r="H175" s="41">
        <v>6209</v>
      </c>
      <c r="I175" s="39"/>
      <c r="J175" s="152">
        <v>108975.61</v>
      </c>
    </row>
    <row r="176" spans="2:20" ht="45.75" customHeight="1">
      <c r="B176" s="41">
        <v>10</v>
      </c>
      <c r="C176" s="94" t="s">
        <v>292</v>
      </c>
      <c r="D176" s="234" t="s">
        <v>293</v>
      </c>
      <c r="E176" s="235"/>
      <c r="F176" s="28">
        <v>851</v>
      </c>
      <c r="G176" s="28">
        <v>85195</v>
      </c>
      <c r="H176" s="41">
        <v>6209</v>
      </c>
      <c r="I176" s="39"/>
      <c r="J176" s="152">
        <v>49917.34</v>
      </c>
    </row>
    <row r="177" spans="2:10" ht="53.25" customHeight="1">
      <c r="B177" s="41">
        <v>11</v>
      </c>
      <c r="C177" s="94" t="s">
        <v>294</v>
      </c>
      <c r="D177" s="234" t="s">
        <v>295</v>
      </c>
      <c r="E177" s="235"/>
      <c r="F177" s="28">
        <v>851</v>
      </c>
      <c r="G177" s="28">
        <v>85195</v>
      </c>
      <c r="H177" s="41">
        <v>6209</v>
      </c>
      <c r="I177" s="39"/>
      <c r="J177" s="152">
        <v>7473.6</v>
      </c>
    </row>
    <row r="178" spans="2:10" ht="45.75" customHeight="1">
      <c r="B178" s="41">
        <v>12</v>
      </c>
      <c r="C178" s="94" t="s">
        <v>279</v>
      </c>
      <c r="D178" s="234" t="s">
        <v>296</v>
      </c>
      <c r="E178" s="235"/>
      <c r="F178" s="28">
        <v>851</v>
      </c>
      <c r="G178" s="28">
        <v>85195</v>
      </c>
      <c r="H178" s="41">
        <v>6209</v>
      </c>
      <c r="I178" s="39"/>
      <c r="J178" s="152">
        <v>352957.23</v>
      </c>
    </row>
    <row r="179" spans="2:10" ht="48" customHeight="1">
      <c r="B179" s="41">
        <v>13</v>
      </c>
      <c r="C179" s="94" t="s">
        <v>297</v>
      </c>
      <c r="D179" s="234" t="s">
        <v>298</v>
      </c>
      <c r="E179" s="235"/>
      <c r="F179" s="28">
        <v>851</v>
      </c>
      <c r="G179" s="28">
        <v>85195</v>
      </c>
      <c r="H179" s="41">
        <v>6209</v>
      </c>
      <c r="I179" s="39"/>
      <c r="J179" s="152">
        <v>12603.44</v>
      </c>
    </row>
    <row r="180" spans="2:10" ht="53.25" customHeight="1">
      <c r="B180" s="41">
        <v>14</v>
      </c>
      <c r="C180" s="43" t="s">
        <v>281</v>
      </c>
      <c r="D180" s="234" t="s">
        <v>282</v>
      </c>
      <c r="E180" s="235"/>
      <c r="F180" s="28">
        <v>851</v>
      </c>
      <c r="G180" s="28">
        <v>85195</v>
      </c>
      <c r="H180" s="41">
        <v>6209</v>
      </c>
      <c r="I180" s="39"/>
      <c r="J180" s="152">
        <v>8229.6</v>
      </c>
    </row>
    <row r="181" spans="2:10" ht="53.25" customHeight="1">
      <c r="B181" s="41">
        <v>15</v>
      </c>
      <c r="C181" s="43" t="s">
        <v>299</v>
      </c>
      <c r="D181" s="234" t="s">
        <v>300</v>
      </c>
      <c r="E181" s="235"/>
      <c r="F181" s="28">
        <v>851</v>
      </c>
      <c r="G181" s="28">
        <v>85195</v>
      </c>
      <c r="H181" s="41">
        <v>6209</v>
      </c>
      <c r="I181" s="39"/>
      <c r="J181" s="152">
        <v>79855.56</v>
      </c>
    </row>
    <row r="182" spans="2:10" ht="66" customHeight="1">
      <c r="B182" s="41">
        <v>16</v>
      </c>
      <c r="C182" s="94" t="s">
        <v>403</v>
      </c>
      <c r="D182" s="234" t="s">
        <v>404</v>
      </c>
      <c r="E182" s="235"/>
      <c r="F182" s="28">
        <v>851</v>
      </c>
      <c r="G182" s="28">
        <v>85195</v>
      </c>
      <c r="H182" s="41">
        <v>6209</v>
      </c>
      <c r="I182" s="182"/>
      <c r="J182" s="152">
        <v>597832.04</v>
      </c>
    </row>
    <row r="183" spans="2:10" ht="33" customHeight="1">
      <c r="B183" s="58"/>
      <c r="C183" s="59"/>
      <c r="D183" s="59"/>
      <c r="E183" s="59"/>
      <c r="F183" s="59"/>
      <c r="G183" s="79"/>
      <c r="H183" s="59"/>
      <c r="I183" s="59" t="s">
        <v>184</v>
      </c>
      <c r="J183" s="73">
        <f>SUM(J167:J182)</f>
        <v>2103820.14</v>
      </c>
    </row>
    <row r="184" spans="2:10" ht="33" customHeight="1">
      <c r="B184" s="269" t="s">
        <v>301</v>
      </c>
      <c r="C184" s="269"/>
      <c r="D184" s="269"/>
      <c r="E184" s="269"/>
      <c r="F184" s="269"/>
      <c r="G184" s="269"/>
      <c r="H184" s="269"/>
      <c r="I184" s="269"/>
      <c r="J184" s="73">
        <f>J183+J165</f>
        <v>2355629.88</v>
      </c>
    </row>
    <row r="185" spans="2:10" ht="51.75" customHeight="1">
      <c r="B185" s="225" t="s">
        <v>302</v>
      </c>
      <c r="C185" s="226"/>
      <c r="D185" s="226"/>
      <c r="E185" s="226"/>
      <c r="F185" s="226"/>
      <c r="G185" s="226"/>
      <c r="H185" s="226"/>
      <c r="I185" s="226"/>
      <c r="J185" s="227"/>
    </row>
    <row r="186" spans="2:10" ht="33" customHeight="1">
      <c r="B186" s="81"/>
      <c r="C186" s="80"/>
      <c r="D186" s="80"/>
      <c r="E186" s="80"/>
      <c r="F186" s="78">
        <v>852</v>
      </c>
      <c r="G186" s="78" t="s">
        <v>303</v>
      </c>
      <c r="H186" s="78">
        <v>6259</v>
      </c>
      <c r="I186" s="137">
        <v>394000</v>
      </c>
      <c r="J186" s="77"/>
    </row>
    <row r="187" spans="2:10" ht="33" customHeight="1">
      <c r="B187" s="41">
        <v>1</v>
      </c>
      <c r="C187" s="48" t="s">
        <v>306</v>
      </c>
      <c r="D187" s="236" t="s">
        <v>307</v>
      </c>
      <c r="E187" s="236"/>
      <c r="F187" s="41">
        <v>852</v>
      </c>
      <c r="G187" s="41" t="s">
        <v>303</v>
      </c>
      <c r="H187" s="41">
        <v>6259</v>
      </c>
      <c r="I187" s="39"/>
      <c r="J187" s="147">
        <v>259406.35</v>
      </c>
    </row>
    <row r="188" spans="2:10" ht="33" customHeight="1">
      <c r="B188" s="60">
        <v>2</v>
      </c>
      <c r="C188" s="48" t="s">
        <v>304</v>
      </c>
      <c r="D188" s="221" t="s">
        <v>305</v>
      </c>
      <c r="E188" s="222"/>
      <c r="F188" s="41">
        <v>852</v>
      </c>
      <c r="G188" s="41" t="s">
        <v>303</v>
      </c>
      <c r="H188" s="41">
        <v>6259</v>
      </c>
      <c r="I188" s="39"/>
      <c r="J188" s="147">
        <v>75525.55</v>
      </c>
    </row>
    <row r="189" spans="2:10" ht="33" customHeight="1">
      <c r="B189" s="41">
        <v>3</v>
      </c>
      <c r="C189" s="43" t="s">
        <v>127</v>
      </c>
      <c r="D189" s="221" t="s">
        <v>308</v>
      </c>
      <c r="E189" s="222"/>
      <c r="F189" s="41">
        <v>852</v>
      </c>
      <c r="G189" s="41">
        <v>85295</v>
      </c>
      <c r="H189" s="41">
        <v>6259</v>
      </c>
      <c r="I189" s="39"/>
      <c r="J189" s="147">
        <v>52888.02</v>
      </c>
    </row>
    <row r="190" spans="2:10" ht="33" customHeight="1">
      <c r="B190" s="237" t="s">
        <v>187</v>
      </c>
      <c r="C190" s="238"/>
      <c r="D190" s="238"/>
      <c r="E190" s="238"/>
      <c r="F190" s="238"/>
      <c r="G190" s="238"/>
      <c r="H190" s="238"/>
      <c r="I190" s="239"/>
      <c r="J190" s="73">
        <f>J187+J189+J188</f>
        <v>387819.92</v>
      </c>
    </row>
    <row r="191" spans="2:10" ht="66" customHeight="1">
      <c r="B191" s="228" t="s">
        <v>309</v>
      </c>
      <c r="C191" s="229"/>
      <c r="D191" s="229"/>
      <c r="E191" s="229"/>
      <c r="F191" s="229"/>
      <c r="G191" s="229"/>
      <c r="H191" s="229"/>
      <c r="I191" s="229"/>
      <c r="J191" s="230"/>
    </row>
    <row r="192" spans="2:10" ht="35.25" customHeight="1">
      <c r="B192" s="122"/>
      <c r="C192" s="123"/>
      <c r="D192" s="123"/>
      <c r="E192" s="123"/>
      <c r="F192" s="115">
        <v>852</v>
      </c>
      <c r="G192" s="115" t="s">
        <v>303</v>
      </c>
      <c r="H192" s="115">
        <v>2009</v>
      </c>
      <c r="I192" s="140">
        <v>1000</v>
      </c>
      <c r="J192" s="124"/>
    </row>
    <row r="193" spans="2:10" ht="42" customHeight="1">
      <c r="B193" s="45">
        <v>1</v>
      </c>
      <c r="C193" s="43" t="s">
        <v>310</v>
      </c>
      <c r="D193" s="221" t="s">
        <v>311</v>
      </c>
      <c r="E193" s="222"/>
      <c r="F193" s="45">
        <v>852</v>
      </c>
      <c r="G193" s="45" t="s">
        <v>303</v>
      </c>
      <c r="H193" s="45">
        <v>2009</v>
      </c>
      <c r="I193" s="125"/>
      <c r="J193" s="47">
        <v>952.27</v>
      </c>
    </row>
    <row r="194" spans="2:10" ht="38.25" customHeight="1">
      <c r="B194" s="218" t="s">
        <v>183</v>
      </c>
      <c r="C194" s="219"/>
      <c r="D194" s="219"/>
      <c r="E194" s="219"/>
      <c r="F194" s="219"/>
      <c r="G194" s="219"/>
      <c r="H194" s="219"/>
      <c r="I194" s="220"/>
      <c r="J194" s="69">
        <f>J193</f>
        <v>952.27</v>
      </c>
    </row>
    <row r="195" spans="2:10" ht="35.25" customHeight="1">
      <c r="B195" s="122"/>
      <c r="C195" s="123"/>
      <c r="D195" s="123"/>
      <c r="E195" s="123"/>
      <c r="F195" s="115">
        <v>852</v>
      </c>
      <c r="G195" s="115" t="s">
        <v>303</v>
      </c>
      <c r="H195" s="115">
        <v>6209</v>
      </c>
      <c r="I195" s="140">
        <v>10000</v>
      </c>
      <c r="J195" s="124"/>
    </row>
    <row r="196" spans="2:10" ht="38.25" customHeight="1">
      <c r="B196" s="45">
        <v>1</v>
      </c>
      <c r="C196" s="43" t="s">
        <v>310</v>
      </c>
      <c r="D196" s="221" t="s">
        <v>311</v>
      </c>
      <c r="E196" s="222"/>
      <c r="F196" s="45">
        <v>852</v>
      </c>
      <c r="G196" s="45" t="s">
        <v>303</v>
      </c>
      <c r="H196" s="45">
        <v>6209</v>
      </c>
      <c r="I196" s="125"/>
      <c r="J196" s="47">
        <v>9827.1200000000008</v>
      </c>
    </row>
    <row r="197" spans="2:10" ht="38.25" customHeight="1">
      <c r="B197" s="218" t="s">
        <v>184</v>
      </c>
      <c r="C197" s="219"/>
      <c r="D197" s="219"/>
      <c r="E197" s="219"/>
      <c r="F197" s="219"/>
      <c r="G197" s="219"/>
      <c r="H197" s="219"/>
      <c r="I197" s="220"/>
      <c r="J197" s="69">
        <f>J196</f>
        <v>9827.1200000000008</v>
      </c>
    </row>
    <row r="198" spans="2:10" ht="33" customHeight="1">
      <c r="B198" s="113"/>
      <c r="C198" s="114"/>
      <c r="D198" s="114"/>
      <c r="E198" s="114"/>
      <c r="F198" s="115">
        <v>852</v>
      </c>
      <c r="G198" s="115" t="s">
        <v>303</v>
      </c>
      <c r="H198" s="115">
        <v>6259</v>
      </c>
      <c r="I198" s="139">
        <v>461000</v>
      </c>
      <c r="J198" s="108"/>
    </row>
    <row r="199" spans="2:10" ht="33" customHeight="1">
      <c r="B199" s="35">
        <v>1</v>
      </c>
      <c r="C199" s="62" t="s">
        <v>312</v>
      </c>
      <c r="D199" s="221" t="s">
        <v>313</v>
      </c>
      <c r="E199" s="222"/>
      <c r="F199" s="41">
        <v>852</v>
      </c>
      <c r="G199" s="41" t="s">
        <v>303</v>
      </c>
      <c r="H199" s="41">
        <v>6259</v>
      </c>
      <c r="I199" s="39"/>
      <c r="J199" s="50">
        <v>16851.38</v>
      </c>
    </row>
    <row r="200" spans="2:10" ht="33" customHeight="1">
      <c r="B200" s="35">
        <v>2</v>
      </c>
      <c r="C200" s="62" t="s">
        <v>316</v>
      </c>
      <c r="D200" s="221" t="s">
        <v>317</v>
      </c>
      <c r="E200" s="222"/>
      <c r="F200" s="41">
        <v>852</v>
      </c>
      <c r="G200" s="41" t="s">
        <v>303</v>
      </c>
      <c r="H200" s="41">
        <v>6259</v>
      </c>
      <c r="I200" s="39"/>
      <c r="J200" s="50">
        <v>79323.97</v>
      </c>
    </row>
    <row r="201" spans="2:10" ht="33" customHeight="1">
      <c r="B201" s="35">
        <v>3</v>
      </c>
      <c r="C201" s="62" t="s">
        <v>236</v>
      </c>
      <c r="D201" s="221" t="s">
        <v>413</v>
      </c>
      <c r="E201" s="222"/>
      <c r="F201" s="41">
        <v>852</v>
      </c>
      <c r="G201" s="41" t="s">
        <v>303</v>
      </c>
      <c r="H201" s="41">
        <v>6259</v>
      </c>
      <c r="I201" s="39"/>
      <c r="J201" s="50">
        <v>13718.14</v>
      </c>
    </row>
    <row r="202" spans="2:10" ht="33" customHeight="1">
      <c r="B202" s="35">
        <v>4</v>
      </c>
      <c r="C202" s="62" t="s">
        <v>410</v>
      </c>
      <c r="D202" s="221" t="s">
        <v>414</v>
      </c>
      <c r="E202" s="222"/>
      <c r="F202" s="41">
        <v>852</v>
      </c>
      <c r="G202" s="41" t="s">
        <v>303</v>
      </c>
      <c r="H202" s="41">
        <v>6259</v>
      </c>
      <c r="I202" s="39"/>
      <c r="J202" s="50">
        <v>345263.82</v>
      </c>
    </row>
    <row r="203" spans="2:10" ht="33" customHeight="1">
      <c r="B203" s="58"/>
      <c r="C203" s="59"/>
      <c r="D203" s="59"/>
      <c r="E203" s="59"/>
      <c r="F203" s="59"/>
      <c r="G203" s="59"/>
      <c r="H203" s="59"/>
      <c r="I203" s="61" t="s">
        <v>187</v>
      </c>
      <c r="J203" s="153">
        <f>J199+J200+J201+J202</f>
        <v>455157.31</v>
      </c>
    </row>
    <row r="204" spans="2:10" ht="51.75" customHeight="1">
      <c r="B204" s="225" t="s">
        <v>318</v>
      </c>
      <c r="C204" s="226"/>
      <c r="D204" s="226"/>
      <c r="E204" s="226"/>
      <c r="F204" s="226"/>
      <c r="G204" s="226"/>
      <c r="H204" s="226"/>
      <c r="I204" s="226"/>
      <c r="J204" s="227"/>
    </row>
    <row r="205" spans="2:10" ht="33" customHeight="1">
      <c r="B205" s="135"/>
      <c r="C205" s="136"/>
      <c r="D205" s="136"/>
      <c r="E205" s="136"/>
      <c r="F205" s="121">
        <v>852</v>
      </c>
      <c r="G205" s="121" t="s">
        <v>303</v>
      </c>
      <c r="H205" s="121">
        <v>6209</v>
      </c>
      <c r="I205" s="140">
        <v>7000</v>
      </c>
      <c r="J205" s="120"/>
    </row>
    <row r="206" spans="2:10" ht="39.75" customHeight="1">
      <c r="B206" s="93">
        <v>1</v>
      </c>
      <c r="C206" s="141" t="s">
        <v>319</v>
      </c>
      <c r="D206" s="223" t="s">
        <v>320</v>
      </c>
      <c r="E206" s="224"/>
      <c r="F206" s="56">
        <v>852</v>
      </c>
      <c r="G206" s="56" t="s">
        <v>303</v>
      </c>
      <c r="H206" s="56">
        <v>6209</v>
      </c>
      <c r="I206" s="142"/>
      <c r="J206" s="105">
        <v>2890.41</v>
      </c>
    </row>
    <row r="207" spans="2:10" ht="36" customHeight="1">
      <c r="B207" s="237" t="s">
        <v>184</v>
      </c>
      <c r="C207" s="238"/>
      <c r="D207" s="238"/>
      <c r="E207" s="238"/>
      <c r="F207" s="238"/>
      <c r="G207" s="238"/>
      <c r="H207" s="238"/>
      <c r="I207" s="239"/>
      <c r="J207" s="69">
        <f>J206</f>
        <v>2890.41</v>
      </c>
    </row>
    <row r="208" spans="2:10" ht="33" customHeight="1">
      <c r="B208" s="132"/>
      <c r="C208" s="133"/>
      <c r="D208" s="133"/>
      <c r="E208" s="133"/>
      <c r="F208" s="121">
        <v>852</v>
      </c>
      <c r="G208" s="121" t="s">
        <v>303</v>
      </c>
      <c r="H208" s="121">
        <v>6259</v>
      </c>
      <c r="I208" s="144">
        <v>15000</v>
      </c>
      <c r="J208" s="134"/>
    </row>
    <row r="209" spans="2:10" ht="33" customHeight="1">
      <c r="B209" s="41">
        <v>1</v>
      </c>
      <c r="C209" s="43" t="s">
        <v>321</v>
      </c>
      <c r="D209" s="221" t="s">
        <v>322</v>
      </c>
      <c r="E209" s="222"/>
      <c r="F209" s="41">
        <v>852</v>
      </c>
      <c r="G209" s="41" t="s">
        <v>303</v>
      </c>
      <c r="H209" s="41">
        <v>6259</v>
      </c>
      <c r="I209" s="39"/>
      <c r="J209" s="50">
        <v>9055.4</v>
      </c>
    </row>
    <row r="210" spans="2:10" ht="33" customHeight="1">
      <c r="B210" s="237" t="s">
        <v>187</v>
      </c>
      <c r="C210" s="238"/>
      <c r="D210" s="238"/>
      <c r="E210" s="238"/>
      <c r="F210" s="238"/>
      <c r="G210" s="238"/>
      <c r="H210" s="238"/>
      <c r="I210" s="239"/>
      <c r="J210" s="73">
        <f>J209</f>
        <v>9055.4</v>
      </c>
    </row>
    <row r="211" spans="2:10" ht="62.25" customHeight="1">
      <c r="B211" s="231" t="s">
        <v>323</v>
      </c>
      <c r="C211" s="267"/>
      <c r="D211" s="267"/>
      <c r="E211" s="267"/>
      <c r="F211" s="267"/>
      <c r="G211" s="267"/>
      <c r="H211" s="267"/>
      <c r="I211" s="267"/>
      <c r="J211" s="268"/>
    </row>
    <row r="212" spans="2:10" ht="33" customHeight="1">
      <c r="B212" s="81"/>
      <c r="C212" s="80"/>
      <c r="D212" s="80"/>
      <c r="E212" s="80"/>
      <c r="F212" s="78">
        <v>852</v>
      </c>
      <c r="G212" s="78" t="s">
        <v>303</v>
      </c>
      <c r="H212" s="78">
        <v>6259</v>
      </c>
      <c r="I212" s="137">
        <v>120000</v>
      </c>
      <c r="J212" s="83"/>
    </row>
    <row r="213" spans="2:10" ht="33" customHeight="1">
      <c r="B213" s="41">
        <v>1</v>
      </c>
      <c r="C213" s="84" t="s">
        <v>324</v>
      </c>
      <c r="D213" s="221" t="s">
        <v>325</v>
      </c>
      <c r="E213" s="222"/>
      <c r="F213" s="41">
        <v>852</v>
      </c>
      <c r="G213" s="41">
        <v>85295</v>
      </c>
      <c r="H213" s="41">
        <v>6259</v>
      </c>
      <c r="I213" s="39"/>
      <c r="J213" s="50">
        <v>2694.82</v>
      </c>
    </row>
    <row r="214" spans="2:10" ht="33" customHeight="1">
      <c r="B214" s="41">
        <v>2</v>
      </c>
      <c r="C214" s="128" t="s">
        <v>326</v>
      </c>
      <c r="D214" s="221" t="s">
        <v>327</v>
      </c>
      <c r="E214" s="222"/>
      <c r="F214" s="41">
        <v>852</v>
      </c>
      <c r="G214" s="41">
        <v>85295</v>
      </c>
      <c r="H214" s="41">
        <v>6259</v>
      </c>
      <c r="I214" s="39"/>
      <c r="J214" s="50">
        <v>110300.29</v>
      </c>
    </row>
    <row r="215" spans="2:10" ht="33" customHeight="1">
      <c r="B215" s="58"/>
      <c r="C215" s="59"/>
      <c r="D215" s="59"/>
      <c r="E215" s="59"/>
      <c r="F215" s="59"/>
      <c r="G215" s="59"/>
      <c r="H215" s="59"/>
      <c r="I215" s="61" t="s">
        <v>187</v>
      </c>
      <c r="J215" s="57">
        <f>SUM(J213:J214)</f>
        <v>112995.11</v>
      </c>
    </row>
    <row r="216" spans="2:10" ht="33" customHeight="1">
      <c r="B216" s="237" t="s">
        <v>328</v>
      </c>
      <c r="C216" s="238"/>
      <c r="D216" s="238"/>
      <c r="E216" s="238"/>
      <c r="F216" s="238"/>
      <c r="G216" s="238"/>
      <c r="H216" s="238"/>
      <c r="I216" s="239"/>
      <c r="J216" s="73">
        <f>J190+J194+J197+J203+J207+J210+J215</f>
        <v>978697.54</v>
      </c>
    </row>
    <row r="217" spans="2:10" ht="51" customHeight="1">
      <c r="B217" s="231" t="s">
        <v>460</v>
      </c>
      <c r="C217" s="267"/>
      <c r="D217" s="267"/>
      <c r="E217" s="267"/>
      <c r="F217" s="267"/>
      <c r="G217" s="267"/>
      <c r="H217" s="267"/>
      <c r="I217" s="267"/>
      <c r="J217" s="268"/>
    </row>
    <row r="218" spans="2:10" ht="35.25" customHeight="1">
      <c r="B218" s="81"/>
      <c r="C218" s="80"/>
      <c r="D218" s="80"/>
      <c r="E218" s="80"/>
      <c r="F218" s="78">
        <v>900</v>
      </c>
      <c r="G218" s="78">
        <v>90001</v>
      </c>
      <c r="H218" s="78">
        <v>6209</v>
      </c>
      <c r="I218" s="137">
        <v>464600</v>
      </c>
      <c r="J218" s="83"/>
    </row>
    <row r="219" spans="2:10" ht="41.25" customHeight="1">
      <c r="B219" s="45">
        <v>1</v>
      </c>
      <c r="C219" s="43" t="s">
        <v>329</v>
      </c>
      <c r="D219" s="221" t="s">
        <v>330</v>
      </c>
      <c r="E219" s="222"/>
      <c r="F219" s="41">
        <v>900</v>
      </c>
      <c r="G219" s="41">
        <v>90001</v>
      </c>
      <c r="H219" s="41">
        <v>6209</v>
      </c>
      <c r="I219" s="92"/>
      <c r="J219" s="50">
        <v>364.23</v>
      </c>
    </row>
    <row r="220" spans="2:10" ht="41.25" customHeight="1">
      <c r="B220" s="45">
        <v>2</v>
      </c>
      <c r="C220" s="43" t="s">
        <v>329</v>
      </c>
      <c r="D220" s="221" t="s">
        <v>331</v>
      </c>
      <c r="E220" s="222"/>
      <c r="F220" s="41">
        <v>900</v>
      </c>
      <c r="G220" s="41">
        <v>90001</v>
      </c>
      <c r="H220" s="41">
        <v>6209</v>
      </c>
      <c r="I220" s="92"/>
      <c r="J220" s="50">
        <v>461149.78</v>
      </c>
    </row>
    <row r="221" spans="2:10" ht="37.5" customHeight="1">
      <c r="B221" s="65"/>
      <c r="C221" s="150"/>
      <c r="D221" s="150"/>
      <c r="E221" s="150"/>
      <c r="F221" s="150"/>
      <c r="G221" s="150"/>
      <c r="H221" s="150"/>
      <c r="I221" s="150" t="s">
        <v>184</v>
      </c>
      <c r="J221" s="57">
        <f>J219+J220</f>
        <v>461514.01</v>
      </c>
    </row>
    <row r="222" spans="2:10" ht="53.25" customHeight="1">
      <c r="B222" s="231" t="s">
        <v>459</v>
      </c>
      <c r="C222" s="232"/>
      <c r="D222" s="232"/>
      <c r="E222" s="232"/>
      <c r="F222" s="232"/>
      <c r="G222" s="232"/>
      <c r="H222" s="232"/>
      <c r="I222" s="232"/>
      <c r="J222" s="233"/>
    </row>
    <row r="223" spans="2:10" ht="33" customHeight="1">
      <c r="B223" s="81"/>
      <c r="C223" s="133"/>
      <c r="D223" s="80"/>
      <c r="E223" s="80"/>
      <c r="F223" s="78">
        <v>900</v>
      </c>
      <c r="G223" s="78">
        <v>90001</v>
      </c>
      <c r="H223" s="78">
        <v>6259</v>
      </c>
      <c r="I223" s="137">
        <v>411000</v>
      </c>
      <c r="J223" s="83"/>
    </row>
    <row r="224" spans="2:10" ht="36.75" customHeight="1">
      <c r="B224" s="41">
        <v>1</v>
      </c>
      <c r="C224" s="48" t="s">
        <v>332</v>
      </c>
      <c r="D224" s="221" t="s">
        <v>333</v>
      </c>
      <c r="E224" s="222"/>
      <c r="F224" s="41">
        <v>900</v>
      </c>
      <c r="G224" s="41">
        <v>90001</v>
      </c>
      <c r="H224" s="41">
        <v>6259</v>
      </c>
      <c r="I224" s="39"/>
      <c r="J224" s="50">
        <v>31183.61</v>
      </c>
    </row>
    <row r="225" spans="2:10" ht="36.75" customHeight="1">
      <c r="B225" s="41">
        <v>2</v>
      </c>
      <c r="C225" s="48" t="s">
        <v>334</v>
      </c>
      <c r="D225" s="221" t="s">
        <v>438</v>
      </c>
      <c r="E225" s="222"/>
      <c r="F225" s="41">
        <v>900</v>
      </c>
      <c r="G225" s="41">
        <v>90001</v>
      </c>
      <c r="H225" s="41">
        <v>6259</v>
      </c>
      <c r="I225" s="39"/>
      <c r="J225" s="50">
        <v>375287.34</v>
      </c>
    </row>
    <row r="226" spans="2:10" ht="33" customHeight="1">
      <c r="B226" s="58"/>
      <c r="C226" s="59"/>
      <c r="D226" s="59"/>
      <c r="E226" s="59"/>
      <c r="F226" s="59"/>
      <c r="G226" s="59"/>
      <c r="H226" s="59"/>
      <c r="I226" s="59" t="s">
        <v>187</v>
      </c>
      <c r="J226" s="73">
        <f>J224+J225</f>
        <v>406470.95</v>
      </c>
    </row>
    <row r="227" spans="2:10" ht="33" customHeight="1">
      <c r="B227" s="58"/>
      <c r="C227" s="59"/>
      <c r="D227" s="59"/>
      <c r="E227" s="59"/>
      <c r="F227" s="59"/>
      <c r="G227" s="59"/>
      <c r="H227" s="59"/>
      <c r="I227" s="59" t="s">
        <v>335</v>
      </c>
      <c r="J227" s="73">
        <f>J221+J226</f>
        <v>867984.96</v>
      </c>
    </row>
    <row r="228" spans="2:10" ht="50.25" customHeight="1">
      <c r="B228" s="231" t="s">
        <v>336</v>
      </c>
      <c r="C228" s="232"/>
      <c r="D228" s="232"/>
      <c r="E228" s="232"/>
      <c r="F228" s="232"/>
      <c r="G228" s="232"/>
      <c r="H228" s="232"/>
      <c r="I228" s="232"/>
      <c r="J228" s="233"/>
    </row>
    <row r="229" spans="2:10" ht="33" customHeight="1">
      <c r="B229" s="132"/>
      <c r="C229" s="133"/>
      <c r="D229" s="133"/>
      <c r="E229" s="133"/>
      <c r="F229" s="121">
        <v>900</v>
      </c>
      <c r="G229" s="121">
        <v>90002</v>
      </c>
      <c r="H229" s="121">
        <v>6209</v>
      </c>
      <c r="I229" s="144">
        <v>10000</v>
      </c>
      <c r="J229" s="155"/>
    </row>
    <row r="230" spans="2:10" ht="42.75" customHeight="1">
      <c r="B230" s="41">
        <v>1</v>
      </c>
      <c r="C230" s="43" t="s">
        <v>337</v>
      </c>
      <c r="D230" s="221" t="s">
        <v>448</v>
      </c>
      <c r="E230" s="222"/>
      <c r="F230" s="41">
        <v>900</v>
      </c>
      <c r="G230" s="41">
        <v>90002</v>
      </c>
      <c r="H230" s="41">
        <v>6209</v>
      </c>
      <c r="I230" s="39"/>
      <c r="J230" s="147">
        <v>5462.7</v>
      </c>
    </row>
    <row r="231" spans="2:10" ht="33" customHeight="1">
      <c r="B231" s="58"/>
      <c r="C231" s="59"/>
      <c r="D231" s="150"/>
      <c r="E231" s="150"/>
      <c r="F231" s="154"/>
      <c r="G231" s="154"/>
      <c r="H231" s="154"/>
      <c r="I231" s="39" t="s">
        <v>184</v>
      </c>
      <c r="J231" s="73">
        <f>J230</f>
        <v>5462.7</v>
      </c>
    </row>
    <row r="232" spans="2:10" ht="49.5" customHeight="1">
      <c r="B232" s="231" t="s">
        <v>446</v>
      </c>
      <c r="C232" s="232"/>
      <c r="D232" s="232"/>
      <c r="E232" s="232"/>
      <c r="F232" s="232"/>
      <c r="G232" s="232"/>
      <c r="H232" s="232"/>
      <c r="I232" s="232"/>
      <c r="J232" s="233"/>
    </row>
    <row r="233" spans="2:10" ht="33" customHeight="1">
      <c r="B233" s="81"/>
      <c r="C233" s="80"/>
      <c r="D233" s="194"/>
      <c r="E233" s="194"/>
      <c r="F233" s="196">
        <v>900</v>
      </c>
      <c r="G233" s="196">
        <v>90005</v>
      </c>
      <c r="H233" s="196">
        <v>6259</v>
      </c>
      <c r="I233" s="137">
        <v>15000</v>
      </c>
      <c r="J233" s="83"/>
    </row>
    <row r="234" spans="2:10" ht="33" customHeight="1">
      <c r="B234" s="193">
        <v>1</v>
      </c>
      <c r="C234" s="48" t="s">
        <v>223</v>
      </c>
      <c r="D234" s="221" t="s">
        <v>447</v>
      </c>
      <c r="E234" s="222"/>
      <c r="F234" s="41">
        <v>900</v>
      </c>
      <c r="G234" s="41">
        <v>90005</v>
      </c>
      <c r="H234" s="41">
        <v>6259</v>
      </c>
      <c r="I234" s="189"/>
      <c r="J234" s="147">
        <v>10690.69</v>
      </c>
    </row>
    <row r="235" spans="2:10" ht="33" customHeight="1">
      <c r="B235" s="190"/>
      <c r="C235" s="191"/>
      <c r="D235" s="192"/>
      <c r="E235" s="192"/>
      <c r="F235" s="154"/>
      <c r="G235" s="154"/>
      <c r="H235" s="154"/>
      <c r="I235" s="189" t="s">
        <v>187</v>
      </c>
      <c r="J235" s="73">
        <f>J234</f>
        <v>10690.69</v>
      </c>
    </row>
    <row r="236" spans="2:10" ht="57.75" customHeight="1">
      <c r="B236" s="231" t="s">
        <v>338</v>
      </c>
      <c r="C236" s="232"/>
      <c r="D236" s="232"/>
      <c r="E236" s="232"/>
      <c r="F236" s="232"/>
      <c r="G236" s="232"/>
      <c r="H236" s="232"/>
      <c r="I236" s="232"/>
      <c r="J236" s="233"/>
    </row>
    <row r="237" spans="2:10" ht="32.25" customHeight="1">
      <c r="B237" s="89"/>
      <c r="C237" s="90"/>
      <c r="D237" s="90"/>
      <c r="E237" s="90"/>
      <c r="F237" s="91">
        <v>900</v>
      </c>
      <c r="G237" s="91">
        <v>90005</v>
      </c>
      <c r="H237" s="91">
        <v>2009</v>
      </c>
      <c r="I237" s="138">
        <v>57332</v>
      </c>
      <c r="J237" s="91"/>
    </row>
    <row r="238" spans="2:10" ht="41.25" customHeight="1">
      <c r="B238" s="45">
        <v>1</v>
      </c>
      <c r="C238" s="43" t="s">
        <v>339</v>
      </c>
      <c r="D238" s="221" t="s">
        <v>340</v>
      </c>
      <c r="E238" s="222"/>
      <c r="F238" s="45">
        <v>900</v>
      </c>
      <c r="G238" s="45">
        <v>90005</v>
      </c>
      <c r="H238" s="45">
        <v>2009</v>
      </c>
      <c r="I238" s="38"/>
      <c r="J238" s="47">
        <v>57000</v>
      </c>
    </row>
    <row r="239" spans="2:10" ht="35.25" customHeight="1">
      <c r="B239" s="65"/>
      <c r="C239" s="66"/>
      <c r="D239" s="66"/>
      <c r="E239" s="219" t="s">
        <v>183</v>
      </c>
      <c r="F239" s="219"/>
      <c r="G239" s="219"/>
      <c r="H239" s="219"/>
      <c r="I239" s="220"/>
      <c r="J239" s="69">
        <f>J238</f>
        <v>57000</v>
      </c>
    </row>
    <row r="240" spans="2:10" ht="33" customHeight="1">
      <c r="B240" s="81"/>
      <c r="C240" s="80"/>
      <c r="D240" s="80"/>
      <c r="E240" s="80"/>
      <c r="F240" s="78">
        <v>900</v>
      </c>
      <c r="G240" s="78">
        <v>90005</v>
      </c>
      <c r="H240" s="78">
        <v>6209</v>
      </c>
      <c r="I240" s="137">
        <v>4190000</v>
      </c>
      <c r="J240" s="77"/>
    </row>
    <row r="241" spans="2:10" ht="36" customHeight="1">
      <c r="B241" s="41">
        <v>2</v>
      </c>
      <c r="C241" s="43" t="s">
        <v>339</v>
      </c>
      <c r="D241" s="221" t="s">
        <v>340</v>
      </c>
      <c r="E241" s="222"/>
      <c r="F241" s="41">
        <v>900</v>
      </c>
      <c r="G241" s="41">
        <v>90005</v>
      </c>
      <c r="H241" s="41">
        <v>6209</v>
      </c>
      <c r="I241" s="39"/>
      <c r="J241" s="147">
        <v>4187767.47</v>
      </c>
    </row>
    <row r="242" spans="2:10" ht="33" customHeight="1">
      <c r="B242" s="237" t="s">
        <v>184</v>
      </c>
      <c r="C242" s="238"/>
      <c r="D242" s="238"/>
      <c r="E242" s="238"/>
      <c r="F242" s="238"/>
      <c r="G242" s="238"/>
      <c r="H242" s="238"/>
      <c r="I242" s="239"/>
      <c r="J242" s="73">
        <f>J241</f>
        <v>4187767.47</v>
      </c>
    </row>
    <row r="243" spans="2:10" ht="33" customHeight="1">
      <c r="B243" s="81"/>
      <c r="C243" s="80"/>
      <c r="D243" s="80"/>
      <c r="E243" s="80"/>
      <c r="F243" s="78">
        <v>900</v>
      </c>
      <c r="G243" s="78">
        <v>90005</v>
      </c>
      <c r="H243" s="78">
        <v>6259</v>
      </c>
      <c r="I243" s="137">
        <v>15200000</v>
      </c>
      <c r="J243" s="83"/>
    </row>
    <row r="244" spans="2:10" ht="33" customHeight="1">
      <c r="B244" s="35">
        <v>2</v>
      </c>
      <c r="C244" s="43" t="s">
        <v>213</v>
      </c>
      <c r="D244" s="221" t="s">
        <v>341</v>
      </c>
      <c r="E244" s="222"/>
      <c r="F244" s="41">
        <v>900</v>
      </c>
      <c r="G244" s="41">
        <v>90005</v>
      </c>
      <c r="H244" s="41">
        <v>6259</v>
      </c>
      <c r="I244" s="39"/>
      <c r="J244" s="147">
        <v>10743089.43</v>
      </c>
    </row>
    <row r="245" spans="2:10" ht="33" customHeight="1">
      <c r="B245" s="35">
        <v>3</v>
      </c>
      <c r="C245" s="43" t="s">
        <v>203</v>
      </c>
      <c r="D245" s="221" t="s">
        <v>342</v>
      </c>
      <c r="E245" s="222"/>
      <c r="F245" s="41">
        <v>900</v>
      </c>
      <c r="G245" s="41">
        <v>90005</v>
      </c>
      <c r="H245" s="41">
        <v>6259</v>
      </c>
      <c r="I245" s="39"/>
      <c r="J245" s="147">
        <v>4453881.84</v>
      </c>
    </row>
    <row r="246" spans="2:10" ht="33" customHeight="1">
      <c r="B246" s="58"/>
      <c r="C246" s="59"/>
      <c r="D246" s="59"/>
      <c r="E246" s="59"/>
      <c r="F246" s="59"/>
      <c r="G246" s="59"/>
      <c r="H246" s="59"/>
      <c r="I246" s="61" t="s">
        <v>187</v>
      </c>
      <c r="J246" s="73">
        <f>J244+J245</f>
        <v>15196971.27</v>
      </c>
    </row>
    <row r="247" spans="2:10" ht="33" customHeight="1">
      <c r="B247" s="237" t="s">
        <v>343</v>
      </c>
      <c r="C247" s="238"/>
      <c r="D247" s="238"/>
      <c r="E247" s="238"/>
      <c r="F247" s="238"/>
      <c r="G247" s="238"/>
      <c r="H247" s="238"/>
      <c r="I247" s="239"/>
      <c r="J247" s="73">
        <f>J235+J239+J242+J246</f>
        <v>19452429.43</v>
      </c>
    </row>
    <row r="248" spans="2:10" ht="48" customHeight="1">
      <c r="B248" s="225" t="s">
        <v>344</v>
      </c>
      <c r="C248" s="226"/>
      <c r="D248" s="226"/>
      <c r="E248" s="226"/>
      <c r="F248" s="226"/>
      <c r="G248" s="226"/>
      <c r="H248" s="226"/>
      <c r="I248" s="226"/>
      <c r="J248" s="227"/>
    </row>
    <row r="249" spans="2:10" ht="40.5" customHeight="1">
      <c r="B249" s="118"/>
      <c r="C249" s="119"/>
      <c r="D249" s="119"/>
      <c r="E249" s="119"/>
      <c r="F249" s="78">
        <v>900</v>
      </c>
      <c r="G249" s="78" t="s">
        <v>345</v>
      </c>
      <c r="H249" s="78">
        <v>6209</v>
      </c>
      <c r="I249" s="144">
        <v>685000</v>
      </c>
      <c r="J249" s="126"/>
    </row>
    <row r="250" spans="2:10" ht="33" customHeight="1">
      <c r="B250" s="44">
        <v>1</v>
      </c>
      <c r="C250" s="43" t="s">
        <v>346</v>
      </c>
      <c r="D250" s="221" t="s">
        <v>347</v>
      </c>
      <c r="E250" s="222"/>
      <c r="F250" s="41">
        <v>900</v>
      </c>
      <c r="G250" s="41" t="s">
        <v>345</v>
      </c>
      <c r="H250" s="41">
        <v>6209</v>
      </c>
      <c r="I250" s="39"/>
      <c r="J250" s="127">
        <v>396099.02999999997</v>
      </c>
    </row>
    <row r="251" spans="2:10" ht="40.5" customHeight="1">
      <c r="B251" s="86"/>
      <c r="C251" s="87"/>
      <c r="D251" s="87"/>
      <c r="E251" s="87"/>
      <c r="F251" s="85"/>
      <c r="G251" s="85"/>
      <c r="H251" s="85"/>
      <c r="I251" s="61" t="s">
        <v>184</v>
      </c>
      <c r="J251" s="107">
        <f>J250</f>
        <v>396099.02999999997</v>
      </c>
    </row>
    <row r="252" spans="2:10" ht="33" customHeight="1">
      <c r="B252" s="109"/>
      <c r="C252" s="110"/>
      <c r="D252" s="110"/>
      <c r="E252" s="110"/>
      <c r="F252" s="78">
        <v>900</v>
      </c>
      <c r="G252" s="78" t="s">
        <v>345</v>
      </c>
      <c r="H252" s="78">
        <v>6259</v>
      </c>
      <c r="I252" s="137">
        <v>1126000</v>
      </c>
      <c r="J252" s="111"/>
    </row>
    <row r="253" spans="2:10" ht="33" customHeight="1">
      <c r="B253" s="35">
        <v>1</v>
      </c>
      <c r="C253" s="43" t="s">
        <v>349</v>
      </c>
      <c r="D253" s="249" t="s">
        <v>350</v>
      </c>
      <c r="E253" s="250"/>
      <c r="F253" s="41">
        <v>900</v>
      </c>
      <c r="G253" s="41" t="s">
        <v>345</v>
      </c>
      <c r="H253" s="41">
        <v>6259</v>
      </c>
      <c r="I253" s="39"/>
      <c r="J253" s="149">
        <v>192702.19</v>
      </c>
    </row>
    <row r="254" spans="2:10" ht="33" customHeight="1">
      <c r="B254" s="35">
        <v>2</v>
      </c>
      <c r="C254" s="43" t="s">
        <v>348</v>
      </c>
      <c r="D254" s="249" t="s">
        <v>351</v>
      </c>
      <c r="E254" s="250"/>
      <c r="F254" s="41">
        <v>900</v>
      </c>
      <c r="G254" s="41" t="s">
        <v>345</v>
      </c>
      <c r="H254" s="41">
        <v>6259</v>
      </c>
      <c r="I254" s="39"/>
      <c r="J254" s="149">
        <v>64237.18</v>
      </c>
    </row>
    <row r="255" spans="2:10" ht="33" customHeight="1">
      <c r="B255" s="203">
        <v>3</v>
      </c>
      <c r="C255" s="43" t="s">
        <v>348</v>
      </c>
      <c r="D255" s="249" t="s">
        <v>352</v>
      </c>
      <c r="E255" s="250"/>
      <c r="F255" s="41">
        <v>900</v>
      </c>
      <c r="G255" s="41" t="s">
        <v>345</v>
      </c>
      <c r="H255" s="41">
        <v>6259</v>
      </c>
      <c r="I255" s="39"/>
      <c r="J255" s="149">
        <v>458166.47</v>
      </c>
    </row>
    <row r="256" spans="2:10" ht="33" customHeight="1">
      <c r="B256" s="203">
        <v>4</v>
      </c>
      <c r="C256" s="43" t="s">
        <v>348</v>
      </c>
      <c r="D256" s="249" t="s">
        <v>353</v>
      </c>
      <c r="E256" s="250"/>
      <c r="F256" s="41">
        <v>900</v>
      </c>
      <c r="G256" s="41" t="s">
        <v>345</v>
      </c>
      <c r="H256" s="41">
        <v>6259</v>
      </c>
      <c r="I256" s="39"/>
      <c r="J256" s="149">
        <v>39089.78</v>
      </c>
    </row>
    <row r="257" spans="2:10" ht="33" customHeight="1">
      <c r="B257" s="203">
        <v>5</v>
      </c>
      <c r="C257" s="43" t="s">
        <v>127</v>
      </c>
      <c r="D257" s="251" t="s">
        <v>354</v>
      </c>
      <c r="E257" s="251"/>
      <c r="F257" s="41">
        <v>900</v>
      </c>
      <c r="G257" s="41" t="s">
        <v>345</v>
      </c>
      <c r="H257" s="41">
        <v>6259</v>
      </c>
      <c r="I257" s="39"/>
      <c r="J257" s="149">
        <v>14404.48</v>
      </c>
    </row>
    <row r="258" spans="2:10" ht="33" customHeight="1">
      <c r="B258" s="203">
        <v>6</v>
      </c>
      <c r="C258" s="43" t="s">
        <v>216</v>
      </c>
      <c r="D258" s="249" t="s">
        <v>405</v>
      </c>
      <c r="E258" s="250"/>
      <c r="F258" s="41">
        <v>900</v>
      </c>
      <c r="G258" s="41" t="s">
        <v>345</v>
      </c>
      <c r="H258" s="41">
        <v>6259</v>
      </c>
      <c r="I258" s="184"/>
      <c r="J258" s="149">
        <v>103490.85999999999</v>
      </c>
    </row>
    <row r="259" spans="2:10" ht="33" customHeight="1">
      <c r="B259" s="203">
        <v>7</v>
      </c>
      <c r="C259" s="43" t="s">
        <v>306</v>
      </c>
      <c r="D259" s="249" t="s">
        <v>409</v>
      </c>
      <c r="E259" s="250"/>
      <c r="F259" s="41">
        <v>900</v>
      </c>
      <c r="G259" s="41" t="s">
        <v>345</v>
      </c>
      <c r="H259" s="41">
        <v>6259</v>
      </c>
      <c r="I259" s="187"/>
      <c r="J259" s="149">
        <v>80278.960000000006</v>
      </c>
    </row>
    <row r="260" spans="2:10" ht="33" customHeight="1">
      <c r="B260" s="203">
        <v>8</v>
      </c>
      <c r="C260" s="48" t="s">
        <v>450</v>
      </c>
      <c r="D260" s="249" t="s">
        <v>449</v>
      </c>
      <c r="E260" s="250"/>
      <c r="F260" s="41">
        <v>900</v>
      </c>
      <c r="G260" s="41" t="s">
        <v>345</v>
      </c>
      <c r="H260" s="41">
        <v>6259</v>
      </c>
      <c r="I260" s="195"/>
      <c r="J260" s="149">
        <v>47824.92</v>
      </c>
    </row>
    <row r="261" spans="2:10" ht="33" customHeight="1">
      <c r="B261" s="203">
        <v>9</v>
      </c>
      <c r="C261" s="48" t="s">
        <v>450</v>
      </c>
      <c r="D261" s="249" t="s">
        <v>452</v>
      </c>
      <c r="E261" s="250"/>
      <c r="F261" s="41">
        <v>900</v>
      </c>
      <c r="G261" s="41" t="s">
        <v>345</v>
      </c>
      <c r="H261" s="41">
        <v>6259</v>
      </c>
      <c r="I261" s="197"/>
      <c r="J261" s="149">
        <v>12112.75</v>
      </c>
    </row>
    <row r="262" spans="2:10" ht="33" customHeight="1">
      <c r="B262" s="203">
        <v>10</v>
      </c>
      <c r="C262" s="48" t="s">
        <v>450</v>
      </c>
      <c r="D262" s="249" t="s">
        <v>456</v>
      </c>
      <c r="E262" s="250"/>
      <c r="F262" s="41">
        <v>900</v>
      </c>
      <c r="G262" s="41" t="s">
        <v>345</v>
      </c>
      <c r="H262" s="41">
        <v>6259</v>
      </c>
      <c r="I262" s="201"/>
      <c r="J262" s="149">
        <v>112078.09</v>
      </c>
    </row>
    <row r="263" spans="2:10" ht="33" customHeight="1">
      <c r="B263" s="237" t="s">
        <v>187</v>
      </c>
      <c r="C263" s="238"/>
      <c r="D263" s="238"/>
      <c r="E263" s="238"/>
      <c r="F263" s="238"/>
      <c r="G263" s="238"/>
      <c r="H263" s="238"/>
      <c r="I263" s="239"/>
      <c r="J263" s="151">
        <f>SUM(J253:J262)</f>
        <v>1124385.68</v>
      </c>
    </row>
    <row r="264" spans="2:10" ht="48.75" customHeight="1">
      <c r="B264" s="289" t="s">
        <v>355</v>
      </c>
      <c r="C264" s="290"/>
      <c r="D264" s="290"/>
      <c r="E264" s="290"/>
      <c r="F264" s="290"/>
      <c r="G264" s="290"/>
      <c r="H264" s="290"/>
      <c r="I264" s="290"/>
      <c r="J264" s="291"/>
    </row>
    <row r="265" spans="2:10" ht="33" customHeight="1">
      <c r="B265" s="109"/>
      <c r="C265" s="110"/>
      <c r="D265" s="110"/>
      <c r="E265" s="117"/>
      <c r="F265" s="78">
        <v>900</v>
      </c>
      <c r="G265" s="78" t="s">
        <v>345</v>
      </c>
      <c r="H265" s="78">
        <v>6259</v>
      </c>
      <c r="I265" s="137">
        <v>402000</v>
      </c>
      <c r="J265" s="111"/>
    </row>
    <row r="266" spans="2:10" ht="33" customHeight="1">
      <c r="B266" s="35">
        <v>1</v>
      </c>
      <c r="C266" s="43" t="s">
        <v>356</v>
      </c>
      <c r="D266" s="221" t="s">
        <v>357</v>
      </c>
      <c r="E266" s="222"/>
      <c r="F266" s="41">
        <v>900</v>
      </c>
      <c r="G266" s="41" t="s">
        <v>345</v>
      </c>
      <c r="H266" s="41">
        <v>6259</v>
      </c>
      <c r="I266" s="39"/>
      <c r="J266" s="49">
        <v>90973.440000000002</v>
      </c>
    </row>
    <row r="267" spans="2:10" ht="33" customHeight="1">
      <c r="B267" s="35">
        <v>2</v>
      </c>
      <c r="C267" s="43" t="s">
        <v>356</v>
      </c>
      <c r="D267" s="223" t="s">
        <v>400</v>
      </c>
      <c r="E267" s="224"/>
      <c r="F267" s="41">
        <v>900</v>
      </c>
      <c r="G267" s="41" t="s">
        <v>345</v>
      </c>
      <c r="H267" s="41">
        <v>6259</v>
      </c>
      <c r="I267" s="39"/>
      <c r="J267" s="49">
        <v>123221.27</v>
      </c>
    </row>
    <row r="268" spans="2:10" ht="33" customHeight="1">
      <c r="B268" s="203">
        <v>3</v>
      </c>
      <c r="C268" s="43" t="s">
        <v>29</v>
      </c>
      <c r="D268" s="223" t="s">
        <v>358</v>
      </c>
      <c r="E268" s="224"/>
      <c r="F268" s="41">
        <v>900</v>
      </c>
      <c r="G268" s="41" t="s">
        <v>345</v>
      </c>
      <c r="H268" s="41">
        <v>6259</v>
      </c>
      <c r="I268" s="39"/>
      <c r="J268" s="49">
        <v>12009.47</v>
      </c>
    </row>
    <row r="269" spans="2:10" ht="33" customHeight="1">
      <c r="B269" s="203">
        <v>4</v>
      </c>
      <c r="C269" s="43" t="s">
        <v>315</v>
      </c>
      <c r="D269" s="223" t="s">
        <v>402</v>
      </c>
      <c r="E269" s="224"/>
      <c r="F269" s="41">
        <v>900</v>
      </c>
      <c r="G269" s="41" t="s">
        <v>345</v>
      </c>
      <c r="H269" s="41">
        <v>6259</v>
      </c>
      <c r="I269" s="181"/>
      <c r="J269" s="49">
        <v>49147.57</v>
      </c>
    </row>
    <row r="270" spans="2:10" ht="33" customHeight="1">
      <c r="B270" s="203">
        <v>5</v>
      </c>
      <c r="C270" s="43" t="s">
        <v>314</v>
      </c>
      <c r="D270" s="223" t="s">
        <v>454</v>
      </c>
      <c r="E270" s="224"/>
      <c r="F270" s="41">
        <v>900</v>
      </c>
      <c r="G270" s="41" t="s">
        <v>345</v>
      </c>
      <c r="H270" s="41">
        <v>6259</v>
      </c>
      <c r="I270" s="200"/>
      <c r="J270" s="49">
        <v>89740.04</v>
      </c>
    </row>
    <row r="271" spans="2:10" ht="33" customHeight="1">
      <c r="B271" s="237" t="s">
        <v>187</v>
      </c>
      <c r="C271" s="238"/>
      <c r="D271" s="238"/>
      <c r="E271" s="238"/>
      <c r="F271" s="238"/>
      <c r="G271" s="238"/>
      <c r="H271" s="238"/>
      <c r="I271" s="239"/>
      <c r="J271" s="151">
        <f>SUM(J266:J270)</f>
        <v>365091.79</v>
      </c>
    </row>
    <row r="272" spans="2:10" ht="50.25" hidden="1" customHeight="1">
      <c r="B272" s="225" t="s">
        <v>359</v>
      </c>
      <c r="C272" s="226"/>
      <c r="D272" s="226"/>
      <c r="E272" s="226"/>
      <c r="F272" s="226"/>
      <c r="G272" s="226"/>
      <c r="H272" s="226"/>
      <c r="I272" s="226"/>
      <c r="J272" s="227"/>
    </row>
    <row r="273" spans="2:14" ht="33" hidden="1" customHeight="1">
      <c r="B273" s="81"/>
      <c r="C273" s="80"/>
      <c r="D273" s="80"/>
      <c r="E273" s="80"/>
      <c r="F273" s="78">
        <v>900</v>
      </c>
      <c r="G273" s="78" t="s">
        <v>345</v>
      </c>
      <c r="H273" s="78">
        <v>6259</v>
      </c>
      <c r="I273" s="137"/>
      <c r="J273" s="111"/>
    </row>
    <row r="274" spans="2:14" ht="33" hidden="1" customHeight="1">
      <c r="B274" s="35">
        <v>1</v>
      </c>
      <c r="C274" s="43" t="s">
        <v>360</v>
      </c>
      <c r="D274" s="221" t="s">
        <v>361</v>
      </c>
      <c r="E274" s="222"/>
      <c r="F274" s="41">
        <v>900</v>
      </c>
      <c r="G274" s="41" t="s">
        <v>345</v>
      </c>
      <c r="H274" s="41">
        <v>6259</v>
      </c>
      <c r="I274" s="39"/>
      <c r="J274" s="149">
        <v>0</v>
      </c>
    </row>
    <row r="275" spans="2:14" ht="33" hidden="1" customHeight="1">
      <c r="B275" s="237" t="s">
        <v>187</v>
      </c>
      <c r="C275" s="238"/>
      <c r="D275" s="238"/>
      <c r="E275" s="238"/>
      <c r="F275" s="238"/>
      <c r="G275" s="238"/>
      <c r="H275" s="238"/>
      <c r="I275" s="239"/>
      <c r="J275" s="151">
        <f>J274</f>
        <v>0</v>
      </c>
    </row>
    <row r="276" spans="2:14" ht="52.5" customHeight="1">
      <c r="B276" s="225" t="s">
        <v>362</v>
      </c>
      <c r="C276" s="226"/>
      <c r="D276" s="226"/>
      <c r="E276" s="226"/>
      <c r="F276" s="226"/>
      <c r="G276" s="226"/>
      <c r="H276" s="226"/>
      <c r="I276" s="226"/>
      <c r="J276" s="227"/>
    </row>
    <row r="277" spans="2:14" ht="28.5" customHeight="1">
      <c r="B277" s="109"/>
      <c r="C277" s="110"/>
      <c r="D277" s="110"/>
      <c r="E277" s="110"/>
      <c r="F277" s="78">
        <v>900</v>
      </c>
      <c r="G277" s="78" t="s">
        <v>345</v>
      </c>
      <c r="H277" s="78">
        <v>6259</v>
      </c>
      <c r="I277" s="137">
        <v>1294000</v>
      </c>
      <c r="J277" s="111"/>
    </row>
    <row r="278" spans="2:14" ht="33" customHeight="1">
      <c r="B278" s="35">
        <v>1</v>
      </c>
      <c r="C278" s="48" t="s">
        <v>363</v>
      </c>
      <c r="D278" s="221" t="s">
        <v>364</v>
      </c>
      <c r="E278" s="222"/>
      <c r="F278" s="41">
        <v>900</v>
      </c>
      <c r="G278" s="41" t="s">
        <v>345</v>
      </c>
      <c r="H278" s="41">
        <v>6259</v>
      </c>
      <c r="I278" s="39"/>
      <c r="J278" s="49">
        <v>35268.06</v>
      </c>
      <c r="M278" s="6"/>
    </row>
    <row r="279" spans="2:14" ht="33" customHeight="1">
      <c r="B279" s="35">
        <v>2</v>
      </c>
      <c r="C279" s="43" t="s">
        <v>242</v>
      </c>
      <c r="D279" s="221" t="s">
        <v>365</v>
      </c>
      <c r="E279" s="222"/>
      <c r="F279" s="41">
        <v>900</v>
      </c>
      <c r="G279" s="41" t="s">
        <v>345</v>
      </c>
      <c r="H279" s="41">
        <v>6259</v>
      </c>
      <c r="I279" s="39"/>
      <c r="J279" s="49">
        <v>152783.88</v>
      </c>
      <c r="M279" s="6"/>
    </row>
    <row r="280" spans="2:14" ht="33" customHeight="1">
      <c r="B280" s="203">
        <v>3</v>
      </c>
      <c r="C280" s="43" t="s">
        <v>239</v>
      </c>
      <c r="D280" s="221" t="s">
        <v>366</v>
      </c>
      <c r="E280" s="222"/>
      <c r="F280" s="41">
        <v>900</v>
      </c>
      <c r="G280" s="41" t="s">
        <v>345</v>
      </c>
      <c r="H280" s="41">
        <v>6259</v>
      </c>
      <c r="I280" s="39"/>
      <c r="J280" s="49">
        <v>636661.21</v>
      </c>
      <c r="M280" s="6"/>
    </row>
    <row r="281" spans="2:14" ht="33" customHeight="1">
      <c r="B281" s="203">
        <v>4</v>
      </c>
      <c r="C281" s="43" t="s">
        <v>239</v>
      </c>
      <c r="D281" s="221" t="s">
        <v>367</v>
      </c>
      <c r="E281" s="222"/>
      <c r="F281" s="41">
        <v>900</v>
      </c>
      <c r="G281" s="41" t="s">
        <v>345</v>
      </c>
      <c r="H281" s="41">
        <v>6259</v>
      </c>
      <c r="I281" s="39"/>
      <c r="J281" s="49">
        <v>411536.87</v>
      </c>
      <c r="M281" s="6"/>
    </row>
    <row r="282" spans="2:14" ht="33" customHeight="1">
      <c r="B282" s="203">
        <v>5</v>
      </c>
      <c r="C282" s="43" t="s">
        <v>441</v>
      </c>
      <c r="D282" s="221" t="s">
        <v>442</v>
      </c>
      <c r="E282" s="222"/>
      <c r="F282" s="41">
        <v>900</v>
      </c>
      <c r="G282" s="41" t="s">
        <v>345</v>
      </c>
      <c r="H282" s="41">
        <v>6259</v>
      </c>
      <c r="I282" s="188"/>
      <c r="J282" s="49">
        <v>54951.62</v>
      </c>
      <c r="M282" s="6"/>
    </row>
    <row r="283" spans="2:14" ht="33" customHeight="1">
      <c r="B283" s="237" t="s">
        <v>187</v>
      </c>
      <c r="C283" s="238"/>
      <c r="D283" s="238"/>
      <c r="E283" s="238"/>
      <c r="F283" s="238"/>
      <c r="G283" s="238"/>
      <c r="H283" s="238"/>
      <c r="I283" s="239"/>
      <c r="J283" s="151">
        <f>SUM(J278:J282)</f>
        <v>1291201.6400000001</v>
      </c>
    </row>
    <row r="284" spans="2:14" ht="33" customHeight="1">
      <c r="B284" s="237" t="s">
        <v>368</v>
      </c>
      <c r="C284" s="238"/>
      <c r="D284" s="238"/>
      <c r="E284" s="238"/>
      <c r="F284" s="238"/>
      <c r="G284" s="238"/>
      <c r="H284" s="238"/>
      <c r="I284" s="239"/>
      <c r="J284" s="151">
        <f>J263+J271+J283+J251</f>
        <v>3176778.14</v>
      </c>
    </row>
    <row r="285" spans="2:14" ht="53.25" customHeight="1">
      <c r="B285" s="225" t="s">
        <v>369</v>
      </c>
      <c r="C285" s="226"/>
      <c r="D285" s="226"/>
      <c r="E285" s="226"/>
      <c r="F285" s="226"/>
      <c r="G285" s="226"/>
      <c r="H285" s="226"/>
      <c r="I285" s="226"/>
      <c r="J285" s="227"/>
    </row>
    <row r="286" spans="2:14" ht="33" customHeight="1">
      <c r="B286" s="109"/>
      <c r="C286" s="110"/>
      <c r="D286" s="110"/>
      <c r="E286" s="110"/>
      <c r="F286" s="78">
        <v>900</v>
      </c>
      <c r="G286" s="78">
        <v>90008</v>
      </c>
      <c r="H286" s="78">
        <v>6259</v>
      </c>
      <c r="I286" s="137">
        <v>133000</v>
      </c>
      <c r="J286" s="111"/>
      <c r="N286" s="52"/>
    </row>
    <row r="287" spans="2:14" ht="33" customHeight="1">
      <c r="B287" s="35">
        <v>1</v>
      </c>
      <c r="C287" s="48" t="s">
        <v>370</v>
      </c>
      <c r="D287" s="221" t="s">
        <v>371</v>
      </c>
      <c r="E287" s="222"/>
      <c r="F287" s="41">
        <v>900</v>
      </c>
      <c r="G287" s="41">
        <v>90008</v>
      </c>
      <c r="H287" s="41">
        <v>6259</v>
      </c>
      <c r="I287" s="39"/>
      <c r="J287" s="149">
        <v>126661.3</v>
      </c>
    </row>
    <row r="288" spans="2:14" ht="33" customHeight="1">
      <c r="B288" s="237" t="s">
        <v>187</v>
      </c>
      <c r="C288" s="238"/>
      <c r="D288" s="238"/>
      <c r="E288" s="238"/>
      <c r="F288" s="238"/>
      <c r="G288" s="238"/>
      <c r="H288" s="238"/>
      <c r="I288" s="239"/>
      <c r="J288" s="151">
        <f>SUM(J287:J287)</f>
        <v>126661.3</v>
      </c>
    </row>
    <row r="289" spans="2:10" ht="36.75" customHeight="1">
      <c r="B289" s="237" t="s">
        <v>372</v>
      </c>
      <c r="C289" s="238"/>
      <c r="D289" s="238"/>
      <c r="E289" s="238"/>
      <c r="F289" s="238"/>
      <c r="G289" s="238"/>
      <c r="H289" s="238"/>
      <c r="I289" s="239"/>
      <c r="J289" s="151">
        <f>J288</f>
        <v>126661.3</v>
      </c>
    </row>
    <row r="290" spans="2:10" ht="14.25" customHeight="1">
      <c r="B290" s="243" t="s">
        <v>373</v>
      </c>
      <c r="C290" s="244"/>
      <c r="D290" s="244"/>
      <c r="E290" s="244"/>
      <c r="F290" s="244"/>
      <c r="G290" s="244"/>
      <c r="H290" s="244"/>
      <c r="I290" s="244"/>
      <c r="J290" s="245"/>
    </row>
    <row r="291" spans="2:10" ht="33.75" customHeight="1">
      <c r="B291" s="246"/>
      <c r="C291" s="247"/>
      <c r="D291" s="247"/>
      <c r="E291" s="247"/>
      <c r="F291" s="247"/>
      <c r="G291" s="247"/>
      <c r="H291" s="247"/>
      <c r="I291" s="247"/>
      <c r="J291" s="248"/>
    </row>
    <row r="292" spans="2:10" ht="27.75" customHeight="1">
      <c r="B292" s="270"/>
      <c r="C292" s="271"/>
      <c r="D292" s="271"/>
      <c r="E292" s="272"/>
      <c r="F292" s="78">
        <v>921</v>
      </c>
      <c r="G292" s="78">
        <v>92195</v>
      </c>
      <c r="H292" s="78">
        <v>6259</v>
      </c>
      <c r="I292" s="138">
        <v>1354613</v>
      </c>
      <c r="J292" s="112"/>
    </row>
    <row r="293" spans="2:10" ht="32.25" customHeight="1">
      <c r="B293" s="35">
        <v>1</v>
      </c>
      <c r="C293" s="46" t="s">
        <v>29</v>
      </c>
      <c r="D293" s="242" t="s">
        <v>374</v>
      </c>
      <c r="E293" s="242"/>
      <c r="F293" s="41">
        <v>921</v>
      </c>
      <c r="G293" s="41">
        <v>92195</v>
      </c>
      <c r="H293" s="41">
        <v>6259</v>
      </c>
      <c r="I293" s="37"/>
      <c r="J293" s="169">
        <v>638352.41</v>
      </c>
    </row>
    <row r="294" spans="2:10" ht="30" customHeight="1">
      <c r="B294" s="35">
        <v>2</v>
      </c>
      <c r="C294" s="46" t="s">
        <v>375</v>
      </c>
      <c r="D294" s="242" t="s">
        <v>376</v>
      </c>
      <c r="E294" s="242"/>
      <c r="F294" s="41">
        <v>921</v>
      </c>
      <c r="G294" s="41">
        <v>92195</v>
      </c>
      <c r="H294" s="41">
        <v>6259</v>
      </c>
      <c r="I294" s="38"/>
      <c r="J294" s="54">
        <v>83015.13</v>
      </c>
    </row>
    <row r="295" spans="2:10" ht="30" customHeight="1">
      <c r="B295" s="203">
        <v>3</v>
      </c>
      <c r="C295" s="46" t="s">
        <v>127</v>
      </c>
      <c r="D295" s="240" t="s">
        <v>377</v>
      </c>
      <c r="E295" s="241"/>
      <c r="F295" s="41">
        <v>921</v>
      </c>
      <c r="G295" s="41">
        <v>92195</v>
      </c>
      <c r="H295" s="41">
        <v>6259</v>
      </c>
      <c r="I295" s="38"/>
      <c r="J295" s="40">
        <v>35154.519999999997</v>
      </c>
    </row>
    <row r="296" spans="2:10" ht="34.5" customHeight="1">
      <c r="B296" s="203">
        <v>4</v>
      </c>
      <c r="C296" s="46" t="s">
        <v>206</v>
      </c>
      <c r="D296" s="240" t="s">
        <v>378</v>
      </c>
      <c r="E296" s="241"/>
      <c r="F296" s="41">
        <v>921</v>
      </c>
      <c r="G296" s="41">
        <v>92195</v>
      </c>
      <c r="H296" s="41">
        <v>6259</v>
      </c>
      <c r="I296" s="38"/>
      <c r="J296" s="40">
        <v>596724.68000000005</v>
      </c>
    </row>
    <row r="297" spans="2:10" ht="31.5" customHeight="1">
      <c r="B297" s="237" t="s">
        <v>187</v>
      </c>
      <c r="C297" s="238"/>
      <c r="D297" s="238"/>
      <c r="E297" s="238"/>
      <c r="F297" s="238"/>
      <c r="G297" s="238"/>
      <c r="H297" s="238"/>
      <c r="I297" s="239"/>
      <c r="J297" s="151">
        <f>J293+J294+J295+J296</f>
        <v>1353246.7400000002</v>
      </c>
    </row>
    <row r="298" spans="2:10" ht="14.25" customHeight="1">
      <c r="B298" s="243" t="s">
        <v>379</v>
      </c>
      <c r="C298" s="244"/>
      <c r="D298" s="244"/>
      <c r="E298" s="244"/>
      <c r="F298" s="244"/>
      <c r="G298" s="244"/>
      <c r="H298" s="244"/>
      <c r="I298" s="244"/>
      <c r="J298" s="273"/>
    </row>
    <row r="299" spans="2:10" ht="34.5" customHeight="1">
      <c r="B299" s="246"/>
      <c r="C299" s="247"/>
      <c r="D299" s="247"/>
      <c r="E299" s="247"/>
      <c r="F299" s="247"/>
      <c r="G299" s="247"/>
      <c r="H299" s="247"/>
      <c r="I299" s="247"/>
      <c r="J299" s="248"/>
    </row>
    <row r="300" spans="2:10" ht="28.5" customHeight="1">
      <c r="B300" s="270"/>
      <c r="C300" s="271"/>
      <c r="D300" s="271"/>
      <c r="E300" s="272"/>
      <c r="F300" s="78">
        <v>921</v>
      </c>
      <c r="G300" s="78">
        <v>92195</v>
      </c>
      <c r="H300" s="78">
        <v>2009</v>
      </c>
      <c r="I300" s="138">
        <v>1200</v>
      </c>
      <c r="J300" s="112"/>
    </row>
    <row r="301" spans="2:10" ht="38.25">
      <c r="B301" s="35">
        <v>1</v>
      </c>
      <c r="C301" s="46" t="s">
        <v>380</v>
      </c>
      <c r="D301" s="242" t="s">
        <v>381</v>
      </c>
      <c r="E301" s="242"/>
      <c r="F301" s="41">
        <v>921</v>
      </c>
      <c r="G301" s="41">
        <v>92195</v>
      </c>
      <c r="H301" s="41">
        <v>2009</v>
      </c>
      <c r="I301" s="37"/>
      <c r="J301" s="54">
        <v>1075.45</v>
      </c>
    </row>
    <row r="302" spans="2:10" ht="30.75" customHeight="1">
      <c r="B302" s="237" t="s">
        <v>183</v>
      </c>
      <c r="C302" s="238"/>
      <c r="D302" s="238"/>
      <c r="E302" s="238"/>
      <c r="F302" s="238"/>
      <c r="G302" s="238"/>
      <c r="H302" s="238"/>
      <c r="I302" s="239"/>
      <c r="J302" s="36">
        <f>J301</f>
        <v>1075.45</v>
      </c>
    </row>
    <row r="303" spans="2:10" ht="30" customHeight="1">
      <c r="B303" s="270"/>
      <c r="C303" s="271"/>
      <c r="D303" s="271"/>
      <c r="E303" s="272"/>
      <c r="F303" s="78">
        <v>921</v>
      </c>
      <c r="G303" s="78">
        <v>92195</v>
      </c>
      <c r="H303" s="78">
        <v>6209</v>
      </c>
      <c r="I303" s="138">
        <v>3000</v>
      </c>
      <c r="J303" s="112"/>
    </row>
    <row r="304" spans="2:10" ht="41.25" customHeight="1">
      <c r="B304" s="35">
        <v>1</v>
      </c>
      <c r="C304" s="46" t="s">
        <v>380</v>
      </c>
      <c r="D304" s="242" t="s">
        <v>381</v>
      </c>
      <c r="E304" s="242"/>
      <c r="F304" s="41">
        <v>921</v>
      </c>
      <c r="G304" s="41">
        <v>92195</v>
      </c>
      <c r="H304" s="41">
        <v>6209</v>
      </c>
      <c r="I304" s="39"/>
      <c r="J304" s="49">
        <v>2626.6</v>
      </c>
    </row>
    <row r="305" spans="2:10" ht="30.75" customHeight="1">
      <c r="B305" s="237" t="s">
        <v>184</v>
      </c>
      <c r="C305" s="238"/>
      <c r="D305" s="238"/>
      <c r="E305" s="238"/>
      <c r="F305" s="238"/>
      <c r="G305" s="238"/>
      <c r="H305" s="238"/>
      <c r="I305" s="239"/>
      <c r="J305" s="36">
        <f>J304</f>
        <v>2626.6</v>
      </c>
    </row>
    <row r="306" spans="2:10" ht="30.75" customHeight="1">
      <c r="B306" s="81"/>
      <c r="C306" s="80"/>
      <c r="D306" s="80"/>
      <c r="E306" s="80"/>
      <c r="F306" s="78">
        <v>921</v>
      </c>
      <c r="G306" s="78">
        <v>92195</v>
      </c>
      <c r="H306" s="78">
        <v>6259</v>
      </c>
      <c r="I306" s="137">
        <v>37387</v>
      </c>
      <c r="J306" s="111"/>
    </row>
    <row r="307" spans="2:10" ht="30.75" customHeight="1">
      <c r="B307" s="64">
        <v>1</v>
      </c>
      <c r="C307" s="63" t="s">
        <v>257</v>
      </c>
      <c r="D307" s="221" t="s">
        <v>382</v>
      </c>
      <c r="E307" s="222"/>
      <c r="F307" s="41">
        <v>921</v>
      </c>
      <c r="G307" s="41">
        <v>92195</v>
      </c>
      <c r="H307" s="41">
        <v>6259</v>
      </c>
      <c r="I307" s="39"/>
      <c r="J307" s="49">
        <v>37386.629999999997</v>
      </c>
    </row>
    <row r="308" spans="2:10" ht="30.75" customHeight="1">
      <c r="B308" s="58"/>
      <c r="C308" s="59"/>
      <c r="D308" s="59"/>
      <c r="E308" s="59"/>
      <c r="F308" s="59"/>
      <c r="G308" s="59"/>
      <c r="H308" s="59"/>
      <c r="I308" s="61" t="s">
        <v>187</v>
      </c>
      <c r="J308" s="36">
        <f>J307</f>
        <v>37386.629999999997</v>
      </c>
    </row>
    <row r="309" spans="2:10" ht="30.75" customHeight="1">
      <c r="B309" s="237" t="s">
        <v>383</v>
      </c>
      <c r="C309" s="238"/>
      <c r="D309" s="238"/>
      <c r="E309" s="238"/>
      <c r="F309" s="238"/>
      <c r="G309" s="238"/>
      <c r="H309" s="238"/>
      <c r="I309" s="239"/>
      <c r="J309" s="151">
        <f>J308+J305+J302+J297</f>
        <v>1394335.4200000002</v>
      </c>
    </row>
    <row r="310" spans="2:10" ht="31.5" customHeight="1">
      <c r="B310" s="212" t="s">
        <v>445</v>
      </c>
      <c r="C310" s="213"/>
      <c r="D310" s="213"/>
      <c r="E310" s="213"/>
      <c r="F310" s="213"/>
      <c r="G310" s="213"/>
      <c r="H310" s="213"/>
      <c r="I310" s="214"/>
      <c r="J310" s="75">
        <f>J24+J33+J48+J67+J138+J152+J184+J216+J227+J247+J284+J289+J309+J231+J275+J20+J28</f>
        <v>47882193.260000005</v>
      </c>
    </row>
    <row r="311" spans="2:10">
      <c r="J311" s="74"/>
    </row>
    <row r="313" spans="2:10">
      <c r="J313" s="202"/>
    </row>
  </sheetData>
  <autoFilter ref="B9:J310">
    <filterColumn colId="2" showButton="0"/>
  </autoFilter>
  <mergeCells count="239">
    <mergeCell ref="B48:I48"/>
    <mergeCell ref="D58:E58"/>
    <mergeCell ref="D57:E57"/>
    <mergeCell ref="B75:I75"/>
    <mergeCell ref="D71:E71"/>
    <mergeCell ref="D82:E82"/>
    <mergeCell ref="D70:E70"/>
    <mergeCell ref="D80:E80"/>
    <mergeCell ref="B83:I83"/>
    <mergeCell ref="D59:E59"/>
    <mergeCell ref="B66:I66"/>
    <mergeCell ref="D61:E61"/>
    <mergeCell ref="B73:E73"/>
    <mergeCell ref="B67:I67"/>
    <mergeCell ref="D62:E62"/>
    <mergeCell ref="D63:E63"/>
    <mergeCell ref="D65:E65"/>
    <mergeCell ref="B49:J49"/>
    <mergeCell ref="D51:E51"/>
    <mergeCell ref="B52:I52"/>
    <mergeCell ref="D77:E77"/>
    <mergeCell ref="D54:E54"/>
    <mergeCell ref="D64:E64"/>
    <mergeCell ref="B72:I72"/>
    <mergeCell ref="E239:I239"/>
    <mergeCell ref="B242:I242"/>
    <mergeCell ref="D268:E268"/>
    <mergeCell ref="D269:E269"/>
    <mergeCell ref="B248:J248"/>
    <mergeCell ref="B264:J264"/>
    <mergeCell ref="D261:E261"/>
    <mergeCell ref="D259:E259"/>
    <mergeCell ref="D60:E60"/>
    <mergeCell ref="D99:E99"/>
    <mergeCell ref="B129:I129"/>
    <mergeCell ref="D178:E178"/>
    <mergeCell ref="B184:I184"/>
    <mergeCell ref="B127:E127"/>
    <mergeCell ref="D123:E123"/>
    <mergeCell ref="D172:E172"/>
    <mergeCell ref="D174:E174"/>
    <mergeCell ref="D180:E180"/>
    <mergeCell ref="D132:E132"/>
    <mergeCell ref="D171:E171"/>
    <mergeCell ref="B139:J139"/>
    <mergeCell ref="D143:E143"/>
    <mergeCell ref="D164:E164"/>
    <mergeCell ref="B125:I125"/>
    <mergeCell ref="D142:E142"/>
    <mergeCell ref="D179:E179"/>
    <mergeCell ref="B145:J145"/>
    <mergeCell ref="D147:E147"/>
    <mergeCell ref="D150:E150"/>
    <mergeCell ref="B117:I117"/>
    <mergeCell ref="B93:I93"/>
    <mergeCell ref="D91:E91"/>
    <mergeCell ref="D141:E141"/>
    <mergeCell ref="D134:E134"/>
    <mergeCell ref="D90:E90"/>
    <mergeCell ref="D78:E78"/>
    <mergeCell ref="D106:E106"/>
    <mergeCell ref="D98:E98"/>
    <mergeCell ref="D112:E112"/>
    <mergeCell ref="D100:E100"/>
    <mergeCell ref="B126:J126"/>
    <mergeCell ref="D102:E102"/>
    <mergeCell ref="B138:I138"/>
    <mergeCell ref="D124:E124"/>
    <mergeCell ref="D79:E79"/>
    <mergeCell ref="B103:I103"/>
    <mergeCell ref="D135:E135"/>
    <mergeCell ref="B130:E130"/>
    <mergeCell ref="D133:E133"/>
    <mergeCell ref="B94:E94"/>
    <mergeCell ref="D128:E128"/>
    <mergeCell ref="D92:E92"/>
    <mergeCell ref="D109:E109"/>
    <mergeCell ref="D95:E95"/>
    <mergeCell ref="D97:E97"/>
    <mergeCell ref="B272:J272"/>
    <mergeCell ref="D46:E46"/>
    <mergeCell ref="B47:I47"/>
    <mergeCell ref="B120:I120"/>
    <mergeCell ref="B114:J114"/>
    <mergeCell ref="D116:E116"/>
    <mergeCell ref="B104:J104"/>
    <mergeCell ref="D101:E101"/>
    <mergeCell ref="D119:E119"/>
    <mergeCell ref="D56:E56"/>
    <mergeCell ref="B68:J68"/>
    <mergeCell ref="B69:E69"/>
    <mergeCell ref="D131:E131"/>
    <mergeCell ref="D158:E158"/>
    <mergeCell ref="B88:I88"/>
    <mergeCell ref="D74:E74"/>
    <mergeCell ref="D81:E81"/>
    <mergeCell ref="D173:E173"/>
    <mergeCell ref="D96:E96"/>
    <mergeCell ref="B137:I137"/>
    <mergeCell ref="D87:E87"/>
    <mergeCell ref="D122:E122"/>
    <mergeCell ref="D136:E136"/>
    <mergeCell ref="B84:J85"/>
    <mergeCell ref="B44:J44"/>
    <mergeCell ref="B21:J21"/>
    <mergeCell ref="D23:E23"/>
    <mergeCell ref="B24:I24"/>
    <mergeCell ref="D32:E32"/>
    <mergeCell ref="B43:I43"/>
    <mergeCell ref="B33:I33"/>
    <mergeCell ref="D40:E40"/>
    <mergeCell ref="B25:J25"/>
    <mergeCell ref="D27:E27"/>
    <mergeCell ref="B29:I29"/>
    <mergeCell ref="D36:E36"/>
    <mergeCell ref="B37:I37"/>
    <mergeCell ref="D41:E41"/>
    <mergeCell ref="D39:E39"/>
    <mergeCell ref="D42:E42"/>
    <mergeCell ref="D55:E55"/>
    <mergeCell ref="B45:E45"/>
    <mergeCell ref="B34:J34"/>
    <mergeCell ref="D181:E181"/>
    <mergeCell ref="D256:E256"/>
    <mergeCell ref="D255:E255"/>
    <mergeCell ref="D160:E160"/>
    <mergeCell ref="D167:E167"/>
    <mergeCell ref="D168:E168"/>
    <mergeCell ref="B216:I216"/>
    <mergeCell ref="B236:J236"/>
    <mergeCell ref="D225:E225"/>
    <mergeCell ref="D219:E219"/>
    <mergeCell ref="D214:E214"/>
    <mergeCell ref="B207:I207"/>
    <mergeCell ref="D202:E202"/>
    <mergeCell ref="D241:E241"/>
    <mergeCell ref="D230:E230"/>
    <mergeCell ref="B210:I210"/>
    <mergeCell ref="D213:E213"/>
    <mergeCell ref="B232:J232"/>
    <mergeCell ref="D234:E234"/>
    <mergeCell ref="B247:I247"/>
    <mergeCell ref="D238:E238"/>
    <mergeCell ref="B310:I310"/>
    <mergeCell ref="B288:I288"/>
    <mergeCell ref="B292:E292"/>
    <mergeCell ref="B309:I309"/>
    <mergeCell ref="B289:I289"/>
    <mergeCell ref="D304:E304"/>
    <mergeCell ref="D287:E287"/>
    <mergeCell ref="B302:I302"/>
    <mergeCell ref="B298:J299"/>
    <mergeCell ref="B300:E300"/>
    <mergeCell ref="D301:E301"/>
    <mergeCell ref="D307:E307"/>
    <mergeCell ref="B303:E303"/>
    <mergeCell ref="B305:I305"/>
    <mergeCell ref="D294:E294"/>
    <mergeCell ref="B297:I297"/>
    <mergeCell ref="D296:E296"/>
    <mergeCell ref="B271:I271"/>
    <mergeCell ref="B2:J2"/>
    <mergeCell ref="D12:E12"/>
    <mergeCell ref="C9:C11"/>
    <mergeCell ref="D9:E11"/>
    <mergeCell ref="B9:B11"/>
    <mergeCell ref="B30:J30"/>
    <mergeCell ref="J9:J11"/>
    <mergeCell ref="F9:F11"/>
    <mergeCell ref="G9:G11"/>
    <mergeCell ref="H9:H11"/>
    <mergeCell ref="I9:I11"/>
    <mergeCell ref="B13:J13"/>
    <mergeCell ref="D15:E15"/>
    <mergeCell ref="D18:E18"/>
    <mergeCell ref="B20:I20"/>
    <mergeCell ref="D220:E220"/>
    <mergeCell ref="D224:E224"/>
    <mergeCell ref="B228:J228"/>
    <mergeCell ref="B222:J222"/>
    <mergeCell ref="B217:J217"/>
    <mergeCell ref="D200:E200"/>
    <mergeCell ref="B211:J211"/>
    <mergeCell ref="D258:E258"/>
    <mergeCell ref="D244:E244"/>
    <mergeCell ref="D270:E270"/>
    <mergeCell ref="B263:I263"/>
    <mergeCell ref="D253:E253"/>
    <mergeCell ref="D254:E254"/>
    <mergeCell ref="D257:E257"/>
    <mergeCell ref="D260:E260"/>
    <mergeCell ref="D245:E245"/>
    <mergeCell ref="D266:E266"/>
    <mergeCell ref="D267:E267"/>
    <mergeCell ref="D262:E262"/>
    <mergeCell ref="D250:E250"/>
    <mergeCell ref="B285:J285"/>
    <mergeCell ref="B283:I283"/>
    <mergeCell ref="D295:E295"/>
    <mergeCell ref="D293:E293"/>
    <mergeCell ref="B290:J291"/>
    <mergeCell ref="D274:E274"/>
    <mergeCell ref="B275:I275"/>
    <mergeCell ref="D279:E279"/>
    <mergeCell ref="D280:E280"/>
    <mergeCell ref="D278:E278"/>
    <mergeCell ref="B284:I284"/>
    <mergeCell ref="D282:E282"/>
    <mergeCell ref="D281:E281"/>
    <mergeCell ref="B276:J276"/>
    <mergeCell ref="B191:J191"/>
    <mergeCell ref="B153:J153"/>
    <mergeCell ref="D170:E170"/>
    <mergeCell ref="B185:J185"/>
    <mergeCell ref="D169:E169"/>
    <mergeCell ref="D187:E187"/>
    <mergeCell ref="D177:E177"/>
    <mergeCell ref="D189:E189"/>
    <mergeCell ref="D161:E161"/>
    <mergeCell ref="D162:E162"/>
    <mergeCell ref="D163:E163"/>
    <mergeCell ref="D159:E159"/>
    <mergeCell ref="D155:E155"/>
    <mergeCell ref="D157:E157"/>
    <mergeCell ref="D156:E156"/>
    <mergeCell ref="D175:E175"/>
    <mergeCell ref="D176:E176"/>
    <mergeCell ref="B190:I190"/>
    <mergeCell ref="D182:E182"/>
    <mergeCell ref="D188:E188"/>
    <mergeCell ref="B194:I194"/>
    <mergeCell ref="D209:E209"/>
    <mergeCell ref="D196:E196"/>
    <mergeCell ref="B197:I197"/>
    <mergeCell ref="D199:E199"/>
    <mergeCell ref="D206:E206"/>
    <mergeCell ref="D201:E201"/>
    <mergeCell ref="B204:J204"/>
    <mergeCell ref="D193:E193"/>
  </mergeCells>
  <pageMargins left="0" right="0" top="0" bottom="0" header="0" footer="0"/>
  <pageSetup paperSize="9" fitToWidth="0" fitToHeight="0" pageOrder="overThenDown" orientation="landscape" useFirstPageNumber="1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2" ma:contentTypeDescription="Utwórz nowy dokument." ma:contentTypeScope="" ma:versionID="72d84b64a7ad5afe10fe2377ac3bd96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3e6027212825eaec7375e942bf52c0dd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3FC780-75B2-4042-AE7D-F3BC366AA2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00DF03-3004-4615-8FF4-E675B6987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B1DD22-B69D-4707-B229-3E4E5992EE1B}">
  <ds:schemaRefs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d47a4560-aee9-43e8-973f-2abd655c26a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Tabele</vt:lpstr>
      <vt:lpstr>Arkusz3</vt:lpstr>
      <vt:lpstr>Arkusz3!Obszar_wydruku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Stapper Jowita</dc:creator>
  <cp:keywords/>
  <dc:description/>
  <cp:lastModifiedBy>Kuśnierczyk Katarzyna</cp:lastModifiedBy>
  <cp:revision>66</cp:revision>
  <dcterms:created xsi:type="dcterms:W3CDTF">2012-05-25T12:48:30Z</dcterms:created>
  <dcterms:modified xsi:type="dcterms:W3CDTF">2023-01-23T12:25:41Z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0x0101002FA1F3B16C8C704DA37A63ACA9CA61DD</vt:lpwstr>
  </property>
</Properties>
</file>