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ekan\Desktop\2024.09 uchwała kompetencyjna v. 8 AKTUALIZACJA\"/>
    </mc:Choice>
  </mc:AlternateContent>
  <xr:revisionPtr revIDLastSave="186" documentId="13_ncr:1_{69629085-2993-41E4-AC4E-FAB862F42326}" xr6:coauthVersionLast="47" xr6:coauthVersionMax="47" xr10:uidLastSave="{8C9A0E7C-66E6-4F35-B959-999AFFA58560}"/>
  <bookViews>
    <workbookView xWindow="0" yWindow="0" windowWidth="28800" windowHeight="12225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E136" i="1" l="1"/>
  <c r="E128" i="1"/>
  <c r="E108" i="1"/>
  <c r="E102" i="1"/>
  <c r="E97" i="1"/>
  <c r="E91" i="1"/>
  <c r="E89" i="1"/>
  <c r="E87" i="1"/>
  <c r="E73" i="1"/>
  <c r="E71" i="1"/>
  <c r="E50" i="1"/>
  <c r="E38" i="1"/>
  <c r="E51" i="1" l="1"/>
  <c r="E79" i="1"/>
  <c r="E92" i="1"/>
  <c r="E103" i="1"/>
  <c r="E140" i="1"/>
  <c r="E141" i="1"/>
  <c r="E142" i="1"/>
  <c r="E137" i="1"/>
  <c r="E139" i="1" l="1"/>
</calcChain>
</file>

<file path=xl/sharedStrings.xml><?xml version="1.0" encoding="utf-8"?>
<sst xmlns="http://schemas.openxmlformats.org/spreadsheetml/2006/main" count="282" uniqueCount="158">
  <si>
    <t>Podział instytucji zaangażowanych w realizację programu Fundusze Europejskie dla Śląskiego 2021-2027 v.9</t>
  </si>
  <si>
    <t>Priorytet FE SL            2021-2027</t>
  </si>
  <si>
    <t>Działanie</t>
  </si>
  <si>
    <t>Fundusz</t>
  </si>
  <si>
    <t>Indykatywna kwota alokacji [EUR]</t>
  </si>
  <si>
    <t>Urząd Marszałkowski Województwa Ślaskiego - Departament Europejskiego Funduszu Rozwoju Regionalnego (DFR)</t>
  </si>
  <si>
    <t>I. Fundusze Europejskie na inteligentny rozwój</t>
  </si>
  <si>
    <t>1.1 B+R - organizacje badawcze</t>
  </si>
  <si>
    <t>EFRR</t>
  </si>
  <si>
    <t>1.4 Cyfryzacja administracji publicznej</t>
  </si>
  <si>
    <t>1.5 Innowacyjne rozwiązania cyfrowe w ochronie zdrowia</t>
  </si>
  <si>
    <t>1.7 Klastry</t>
  </si>
  <si>
    <t xml:space="preserve">II. Fundusze Europejskie na zielony rozwój </t>
  </si>
  <si>
    <t xml:space="preserve">2.1 Efektywność energetyczna budynków użyteczności publicznej </t>
  </si>
  <si>
    <t>2.2 Efektywność energetyczna budynków użyteczności publicznej - ZIT</t>
  </si>
  <si>
    <t xml:space="preserve">2.3 Efektywność energetyczna budynków mieszkalnych </t>
  </si>
  <si>
    <t>2.4 Efektywność energetyczna budynków mieszkalnych - ZIT</t>
  </si>
  <si>
    <t>2.6 Odnawialne źródła energii</t>
  </si>
  <si>
    <t>2.8 Wsparcie dla klimatu</t>
  </si>
  <si>
    <t>2.9 Wsparcie dla klimatu - ZIT</t>
  </si>
  <si>
    <t>2.10 Wzmocnienie potencjału służb ratowniczych</t>
  </si>
  <si>
    <t>2.11 Infrastruktura wodno-kanalizacyjna</t>
  </si>
  <si>
    <t>2.12 Gospodarka odpadami komunalnymi</t>
  </si>
  <si>
    <t xml:space="preserve">2.14 Ochrona przyrody i bioróżnorodność </t>
  </si>
  <si>
    <t>2.15 Ochrona przyrody i bioróżnorodność - ZIT</t>
  </si>
  <si>
    <t>2.16 Rekultywacja terenów zdegradowanych</t>
  </si>
  <si>
    <t xml:space="preserve">III. Fundusze Europejskie dla zrównoważonej mobilności </t>
  </si>
  <si>
    <t>3.1 Zakup taboru autobusowego/trolejbusowego - ZIT</t>
  </si>
  <si>
    <t>3.2 Zrównoważona multimodalna mobilność miejska  - ZIT</t>
  </si>
  <si>
    <t>3.3 Regionalne Trasy Rowerowe - ZIT</t>
  </si>
  <si>
    <t xml:space="preserve">IV. Fundusze Europejskie dla sprawnego transportu </t>
  </si>
  <si>
    <t>4.1 Drogi wojewódzkie</t>
  </si>
  <si>
    <t>4.2 Drogi gminne i powiatowe</t>
  </si>
  <si>
    <t>4.3 Regionalny tabor kolejowy</t>
  </si>
  <si>
    <t xml:space="preserve">VIII. Fundusze Europejskie na infrastrukturę dla mieszkańca </t>
  </si>
  <si>
    <t xml:space="preserve">8.1 Infrastruktura szkolnictwa wyższego </t>
  </si>
  <si>
    <t>8.2 Edukacja włączająca</t>
  </si>
  <si>
    <t>8.3 Infrastruktura szkolnictwa zawodowego - ZIT</t>
  </si>
  <si>
    <t>8.4 Infrastruktura usług społecznych</t>
  </si>
  <si>
    <t>8.5 E-zdrowie</t>
  </si>
  <si>
    <t>8.6 Infrastruktura ochrony zdrowia</t>
  </si>
  <si>
    <t>8.7 Kultura i turystyka szczebla regionalnego</t>
  </si>
  <si>
    <t>8.8 Infrastruktura szkolnictwa zawodowego</t>
  </si>
  <si>
    <t xml:space="preserve">IX. Fundusze Europejskie na rozwój terytorialny </t>
  </si>
  <si>
    <t>9.1 Zwiększenie roli kultury i turystyki w rozwoju subregionalnym - ZIT</t>
  </si>
  <si>
    <t>9.3 Rewitalizacja obszarów miejskich</t>
  </si>
  <si>
    <t>9.5 Rewitalizacja obszarów wiejskich</t>
  </si>
  <si>
    <t xml:space="preserve">                                                                                                                           SUMA      EFRR </t>
  </si>
  <si>
    <t xml:space="preserve">X. Fundusze Europejskie na transformację </t>
  </si>
  <si>
    <t>10.5 Innowacyjna infrastruktura wspierająca gospodarkę</t>
  </si>
  <si>
    <t>FST</t>
  </si>
  <si>
    <t>10.6 Rozwój energetyki rozproszonej opartej o odnawialne źródła energii </t>
  </si>
  <si>
    <t>10.7 Rekultywacja terenów poprzemysłowych, zdewastowanych, zdegradowanych na cele środowiskowe </t>
  </si>
  <si>
    <t>10.8 Poprawa stosunków wodnych  na obszarze oddziaływania kopalń </t>
  </si>
  <si>
    <t>10.9 Ponowne wykorzystanie terenów poprzemysłowych, zdewastowanych, zdegradowanych na cele rozwojowe regionu</t>
  </si>
  <si>
    <t>10.10 Wsparcie planowania transformacji</t>
  </si>
  <si>
    <t>10.11 Systemowe zarządzanie terenami poprzemysłowymi </t>
  </si>
  <si>
    <t>10.12 Poprawa mobilności mieszkańców regionu i spójności transportowej podregionów górniczych</t>
  </si>
  <si>
    <t>10.13 Infrastruktura szkolnictwa wyższego na potrzeby transformacji</t>
  </si>
  <si>
    <t>10.14 Infrastruktura kształcenia zawodowego</t>
  </si>
  <si>
    <t>10.15 Wykorzystanie endogenicznego potencjału podregionów górniczych</t>
  </si>
  <si>
    <t xml:space="preserve">                                                                                                                            SUMA       FST</t>
  </si>
  <si>
    <t xml:space="preserve"> DFR - SUMA</t>
  </si>
  <si>
    <t>Urząd Marszałkowski Województwa Ślaskiego - Departament Europejskiego Funduszu Społecznego (DFS)</t>
  </si>
  <si>
    <t xml:space="preserve">V. Fundusze Europejskie dla rynku pracy </t>
  </si>
  <si>
    <t xml:space="preserve">5.12 Regionalne programy zdrowotne </t>
  </si>
  <si>
    <t>EFS+</t>
  </si>
  <si>
    <t>5.13 Zdrowy pracownik</t>
  </si>
  <si>
    <t xml:space="preserve">VI. Fundusze Europejskie dla edukacji </t>
  </si>
  <si>
    <t>6.1 Edukacja przedszkolna</t>
  </si>
  <si>
    <t>6.2 Kształcenie ogólne</t>
  </si>
  <si>
    <t>6.3 Kształcenie zawodowe</t>
  </si>
  <si>
    <t>6.4 Strategiczne projekty dla obszaru edukacji</t>
  </si>
  <si>
    <t>6.5 Wsparcie edukacyjne społeczności objetych LSR</t>
  </si>
  <si>
    <t xml:space="preserve">VII. Fundusze Europejskie dla społeczeństwa </t>
  </si>
  <si>
    <t>7.1 Ekonomia społeczna</t>
  </si>
  <si>
    <t xml:space="preserve">7.2 Aktywna integracja </t>
  </si>
  <si>
    <t>7.4 Usługi społeczne</t>
  </si>
  <si>
    <t>7.5 Strategiczne projekty dla obszaru usług społecznych</t>
  </si>
  <si>
    <t>7.6 Ochrona zdrowia</t>
  </si>
  <si>
    <t>7.7 Wsparcie rodziny, dzieci i młodzieży oraz deinstytucjonalizacja pieczy zastępczej</t>
  </si>
  <si>
    <t>7.8 Strategiczne projekty dla obszaru wsparcia rodziny</t>
  </si>
  <si>
    <t>7.9 Usługi dla osób w kryzysie bezdomności lub dotkniętych wykluczeniem z dostępu do mieszkań</t>
  </si>
  <si>
    <t>7.10 Wsparcie społeczności objętych LSR</t>
  </si>
  <si>
    <t>7.11 Wsparcie społeczności mniejszościowych, w tym społeczności romskich</t>
  </si>
  <si>
    <t xml:space="preserve">7.12 Rozwój dialogu obywatelskiego </t>
  </si>
  <si>
    <t xml:space="preserve">                                                                                                                         SUMA        EFS+</t>
  </si>
  <si>
    <t>9.2 Rozwój ZIT</t>
  </si>
  <si>
    <t xml:space="preserve">                                                                                                                         SUMA       EFRR</t>
  </si>
  <si>
    <t xml:space="preserve">10.23 Edukacja zawodowa w procesie sprawiedliwej transformacji regionu </t>
  </si>
  <si>
    <t>10.24 Włączenie społeczne - wzmocnienie procesu sprawiedliwej transformacji</t>
  </si>
  <si>
    <t>10.25 Rozwój kształcenia wyższego zgodnie z potrzebami zielonej gospodarki</t>
  </si>
  <si>
    <t>10.26 Wzmocnienie procesu sprawiedliwej transformacji w regionie</t>
  </si>
  <si>
    <r>
      <t xml:space="preserve">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</t>
    </r>
    <r>
      <rPr>
        <b/>
        <sz val="11"/>
        <rFont val="Calibri"/>
        <family val="2"/>
        <charset val="238"/>
        <scheme val="minor"/>
      </rPr>
      <t>SUMA           FST</t>
    </r>
  </si>
  <si>
    <t>DFS - SUMA</t>
  </si>
  <si>
    <t>Urząd Marszałkowski Województwa Ślaskiego - Departament Rozwoju i Transformacji Regionu (DRT)</t>
  </si>
  <si>
    <t>1.9 Konkurencyjność przedsiębiorstw (IF)</t>
  </si>
  <si>
    <t>2.5 Efektywność energetyczna budynków użyteczności publicznej, mieszkalnych i przedsiębiorstw (IF)</t>
  </si>
  <si>
    <t>2.7 Odnawialne źródła energii (IF)</t>
  </si>
  <si>
    <t>2.13 Gospodarka o obiegu zamkniętym (IF)</t>
  </si>
  <si>
    <t>9.4 Rewitalizacja obszarów miejskich (IF)</t>
  </si>
  <si>
    <t xml:space="preserve">XI. Fundusze Europejskie na pomoc techniczną EFRR  </t>
  </si>
  <si>
    <t>11.1 Pomoc techniczna EFRR</t>
  </si>
  <si>
    <t xml:space="preserve">                                                                                                                        SUMA        EFRR</t>
  </si>
  <si>
    <t xml:space="preserve">XII. Fundusze Europejskie na pomoc techniczną EFS+ </t>
  </si>
  <si>
    <t>12.1 Pomoc techniczna EFS+</t>
  </si>
  <si>
    <t xml:space="preserve">                                                                                                                      SUMA          EFS+</t>
  </si>
  <si>
    <t xml:space="preserve">XIII. Fundusze Europejskie na pomoc techniczną FST </t>
  </si>
  <si>
    <t>13.1 Pomoc techniczna FST</t>
  </si>
  <si>
    <t xml:space="preserve">                                                                                                                        SUMA         FST</t>
  </si>
  <si>
    <t xml:space="preserve">                                                                                                                                        DRT - SUMA</t>
  </si>
  <si>
    <t>Śląskie Centrum Przedsiębiorczości (ŚCP)</t>
  </si>
  <si>
    <t>1.2 Badania, rozwój i innowacje w przedsiębiorstwach</t>
  </si>
  <si>
    <t>1.8 Innowacje cyfrowe w MŚP</t>
  </si>
  <si>
    <t>1.10 Promocja eksportu i internacjonalizacja MŚP</t>
  </si>
  <si>
    <t xml:space="preserve">                                                                                                                     SUMA            EFRR</t>
  </si>
  <si>
    <t xml:space="preserve">10.1 Wykorzystanie terenów zdegradowanych w celu rozwoju regionu poprzez inwestycje przedsiębiorstw </t>
  </si>
  <si>
    <t>10.2 Badania, rozwój i innowacje w przedsiębiorstwach na rzecz transformacji</t>
  </si>
  <si>
    <t>10.3 Wsparcie MŚP na rzecz transformacji</t>
  </si>
  <si>
    <t>10.4 Wsparcie dużych przedsiębiorstw na rzecz transformacji</t>
  </si>
  <si>
    <t xml:space="preserve">                                                                                                                        SUMA         FST </t>
  </si>
  <si>
    <t>ŚCP - SUMA</t>
  </si>
  <si>
    <t>Wojewódzki Urząd Pracy w Katowicach (WUP)</t>
  </si>
  <si>
    <t>1.3 Ekosystem RIS</t>
  </si>
  <si>
    <t>1.6 Rozwój przedsiebiorczość - EFRR</t>
  </si>
  <si>
    <t>2.17 Budowanie świadomości na rzecz klimatu</t>
  </si>
  <si>
    <t xml:space="preserve">                                                                                                                  SUMA               EFRR</t>
  </si>
  <si>
    <t>5.1 Aktywizacja zawodowa poprzez PUP</t>
  </si>
  <si>
    <t>5.2 Aktywizacja zawodowa poprzez OHP</t>
  </si>
  <si>
    <t>5.3 ALMA - staże zagraniczne dla młodych</t>
  </si>
  <si>
    <t>5.4 Aktywizacja zawodowa osób pracujących</t>
  </si>
  <si>
    <t>5.5 Usługi EURES</t>
  </si>
  <si>
    <t>5.6 Szkolenia dla pracowników IRP</t>
  </si>
  <si>
    <t>5.7 Opracowanie modelu prognozowania i monitorowania zmian na rynku pracy</t>
  </si>
  <si>
    <t>5.8 Budowanie sieci współpracy międzyinstytucjonalnej i promocji w zakresie poradnictwa zawodowego</t>
  </si>
  <si>
    <t>5.9 EURES-T Beskydy</t>
  </si>
  <si>
    <t>5.10 EURES dla PSZ</t>
  </si>
  <si>
    <t>5.11 Równość szans na rynku pracy</t>
  </si>
  <si>
    <t xml:space="preserve">5.14 Usługi rozwojowe dla kadr administracji samorządowej </t>
  </si>
  <si>
    <t>5.15 Usługi rozwojowe dla przedsiębiorców - PSF</t>
  </si>
  <si>
    <t>5.16 Outplacement EFS+</t>
  </si>
  <si>
    <t>6.6 Kształcenie osób dorosłych - EFS+</t>
  </si>
  <si>
    <t>6.7 Upskilling pathways - RLKS</t>
  </si>
  <si>
    <t>6.8 Upskilling pathways</t>
  </si>
  <si>
    <t>6.9 Lokalne Ośrodki Wiedzy i Edukacji - LOWE</t>
  </si>
  <si>
    <t xml:space="preserve">VII. Fundusze Europejskie                   dla społeczeństwa </t>
  </si>
  <si>
    <t>7.3 Integracja społeczno - gospodarcza cudzoziemców</t>
  </si>
  <si>
    <t xml:space="preserve"> SUMA        EFS +               </t>
  </si>
  <si>
    <t>10.16 Rozwój przedsiębiorczości  FST</t>
  </si>
  <si>
    <t>10.17 Kształcenie osób dorosłych - FST</t>
  </si>
  <si>
    <t xml:space="preserve">10.18 Redeployment </t>
  </si>
  <si>
    <t>10.19 Outpalcement FST</t>
  </si>
  <si>
    <t>10.20 Wsparcie na założenie działalności gospodarczej</t>
  </si>
  <si>
    <t>10.21 Wsparcie pracowników zaangażowanych w proces transformacji</t>
  </si>
  <si>
    <t>10.22 Regionalne Obserwatorim Procesu Transformacji - FST</t>
  </si>
  <si>
    <t xml:space="preserve">                                                                                                                      SUMA           FST</t>
  </si>
  <si>
    <t>WUP - SUMA</t>
  </si>
  <si>
    <t>ŁĄCZNIE FE SL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</si>
</sst>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B7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 applyAlignment="1">
      <alignment horizontal="left" vertical="center"/>
    </xf>
    <xf numFmtId="3" fontId="5" fillId="12" borderId="1" xfId="0" applyNumberFormat="1" applyFont="1" applyFill="1" applyBorder="1"/>
    <xf numFmtId="3" fontId="5" fillId="6" borderId="1" xfId="0" applyNumberFormat="1" applyFont="1" applyFill="1" applyBorder="1"/>
    <xf numFmtId="3" fontId="5" fillId="8" borderId="1" xfId="0" applyNumberFormat="1" applyFont="1" applyFill="1" applyBorder="1"/>
    <xf numFmtId="3" fontId="5" fillId="7" borderId="1" xfId="0" applyNumberFormat="1" applyFont="1" applyFill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/>
    </xf>
    <xf numFmtId="3" fontId="1" fillId="6" borderId="11" xfId="0" applyNumberFormat="1" applyFont="1" applyFill="1" applyBorder="1" applyAlignment="1">
      <alignment horizontal="right" vertical="center"/>
    </xf>
    <xf numFmtId="3" fontId="1" fillId="7" borderId="15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8" borderId="11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3" fontId="3" fillId="5" borderId="11" xfId="0" applyNumberFormat="1" applyFont="1" applyFill="1" applyBorder="1" applyAlignment="1">
      <alignment horizontal="right" vertical="center"/>
    </xf>
    <xf numFmtId="3" fontId="1" fillId="7" borderId="11" xfId="0" applyNumberFormat="1" applyFont="1" applyFill="1" applyBorder="1" applyAlignment="1">
      <alignment horizontal="right" vertical="center"/>
    </xf>
    <xf numFmtId="3" fontId="1" fillId="4" borderId="11" xfId="0" applyNumberFormat="1" applyFont="1" applyFill="1" applyBorder="1" applyAlignment="1">
      <alignment vertical="center"/>
    </xf>
    <xf numFmtId="3" fontId="1" fillId="9" borderId="11" xfId="0" applyNumberFormat="1" applyFont="1" applyFill="1" applyBorder="1" applyAlignment="1">
      <alignment vertical="center"/>
    </xf>
    <xf numFmtId="3" fontId="1" fillId="10" borderId="11" xfId="0" applyNumberFormat="1" applyFont="1" applyFill="1" applyBorder="1" applyAlignment="1">
      <alignment vertical="center"/>
    </xf>
    <xf numFmtId="0" fontId="2" fillId="5" borderId="18" xfId="0" applyFont="1" applyFill="1" applyBorder="1" applyAlignment="1">
      <alignment horizontal="left" vertical="center" wrapText="1"/>
    </xf>
    <xf numFmtId="3" fontId="3" fillId="5" borderId="15" xfId="0" applyNumberFormat="1" applyFont="1" applyFill="1" applyBorder="1" applyAlignment="1">
      <alignment horizontal="right" vertical="center"/>
    </xf>
    <xf numFmtId="3" fontId="3" fillId="7" borderId="15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3" fontId="1" fillId="11" borderId="24" xfId="0" applyNumberFormat="1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9" borderId="10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right" vertical="center"/>
    </xf>
    <xf numFmtId="0" fontId="1" fillId="10" borderId="10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1" fillId="10" borderId="10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0" fontId="1" fillId="11" borderId="10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1" borderId="11" xfId="0" applyFont="1" applyFill="1" applyBorder="1" applyAlignment="1">
      <alignment horizontal="left" vertical="center"/>
    </xf>
    <xf numFmtId="0" fontId="1" fillId="8" borderId="20" xfId="0" applyFont="1" applyFill="1" applyBorder="1" applyAlignment="1">
      <alignment horizontal="right" vertical="center" wrapText="1"/>
    </xf>
    <xf numFmtId="0" fontId="1" fillId="8" borderId="3" xfId="0" applyFont="1" applyFill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0" fontId="1" fillId="11" borderId="22" xfId="0" applyFont="1" applyFill="1" applyBorder="1" applyAlignment="1">
      <alignment horizontal="right" vertical="center"/>
    </xf>
    <xf numFmtId="0" fontId="1" fillId="11" borderId="23" xfId="0" applyFont="1" applyFill="1" applyBorder="1" applyAlignment="1">
      <alignment horizontal="right" vertical="center"/>
    </xf>
    <xf numFmtId="0" fontId="5" fillId="1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 applyProtection="1">
      <alignment horizontal="right" vertical="center"/>
      <protection locked="0"/>
    </xf>
    <xf numFmtId="3" fontId="12" fillId="5" borderId="1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9"/>
  <sheetViews>
    <sheetView tabSelected="1" topLeftCell="B138" zoomScaleNormal="100" workbookViewId="0">
      <selection activeCell="F153" sqref="F153"/>
    </sheetView>
  </sheetViews>
  <sheetFormatPr defaultColWidth="9.140625" defaultRowHeight="15"/>
  <cols>
    <col min="1" max="1" width="2.5703125" style="17" customWidth="1"/>
    <col min="2" max="2" width="24.5703125" style="17" customWidth="1"/>
    <col min="3" max="3" width="67.28515625" style="17" customWidth="1"/>
    <col min="4" max="4" width="12.85546875" style="17" customWidth="1"/>
    <col min="5" max="5" width="30" style="18" customWidth="1"/>
    <col min="6" max="6" width="55.85546875" style="17" customWidth="1"/>
    <col min="7" max="7" width="36.5703125" style="17" bestFit="1" customWidth="1"/>
    <col min="8" max="9" width="9.140625" style="17"/>
    <col min="10" max="10" width="14.28515625" style="17" customWidth="1"/>
    <col min="11" max="16384" width="9.140625" style="17"/>
  </cols>
  <sheetData>
    <row r="1" spans="2:7" ht="47.25" customHeight="1">
      <c r="B1" s="56" t="s">
        <v>0</v>
      </c>
      <c r="C1" s="57"/>
      <c r="D1" s="57"/>
      <c r="E1" s="57"/>
      <c r="F1" s="52"/>
    </row>
    <row r="2" spans="2:7" ht="31.5">
      <c r="B2" s="33" t="s">
        <v>1</v>
      </c>
      <c r="C2" s="34" t="s">
        <v>2</v>
      </c>
      <c r="D2" s="34" t="s">
        <v>3</v>
      </c>
      <c r="E2" s="35" t="s">
        <v>4</v>
      </c>
      <c r="F2" s="118"/>
      <c r="G2" s="118"/>
    </row>
    <row r="3" spans="2:7" ht="20.25" customHeight="1">
      <c r="B3" s="58" t="s">
        <v>5</v>
      </c>
      <c r="C3" s="59"/>
      <c r="D3" s="59"/>
      <c r="E3" s="60"/>
      <c r="F3" s="118"/>
      <c r="G3" s="118"/>
    </row>
    <row r="4" spans="2:7" ht="18" customHeight="1">
      <c r="B4" s="53" t="s">
        <v>6</v>
      </c>
      <c r="C4" s="24" t="s">
        <v>7</v>
      </c>
      <c r="D4" s="1" t="s">
        <v>8</v>
      </c>
      <c r="E4" s="124">
        <v>51189888</v>
      </c>
      <c r="F4" s="117"/>
      <c r="G4" s="118"/>
    </row>
    <row r="5" spans="2:7" ht="19.5" customHeight="1">
      <c r="B5" s="54"/>
      <c r="C5" s="25" t="s">
        <v>9</v>
      </c>
      <c r="D5" s="1" t="s">
        <v>8</v>
      </c>
      <c r="E5" s="125">
        <v>61810112</v>
      </c>
      <c r="F5" s="117"/>
      <c r="G5" s="118"/>
    </row>
    <row r="6" spans="2:7" ht="18" customHeight="1">
      <c r="B6" s="54"/>
      <c r="C6" s="31" t="s">
        <v>10</v>
      </c>
      <c r="D6" s="7" t="s">
        <v>8</v>
      </c>
      <c r="E6" s="126">
        <v>7500000</v>
      </c>
      <c r="F6" s="118"/>
      <c r="G6" s="118"/>
    </row>
    <row r="7" spans="2:7" ht="18" customHeight="1">
      <c r="B7" s="61"/>
      <c r="C7" s="30" t="s">
        <v>11</v>
      </c>
      <c r="D7" s="32" t="s">
        <v>8</v>
      </c>
      <c r="E7" s="127">
        <v>2000000</v>
      </c>
      <c r="F7" s="119"/>
      <c r="G7" s="118"/>
    </row>
    <row r="8" spans="2:7" ht="16.5">
      <c r="B8" s="62" t="s">
        <v>12</v>
      </c>
      <c r="C8" s="30" t="s">
        <v>13</v>
      </c>
      <c r="D8" s="32" t="s">
        <v>8</v>
      </c>
      <c r="E8" s="127">
        <v>67015491</v>
      </c>
      <c r="F8" s="117"/>
      <c r="G8" s="118"/>
    </row>
    <row r="9" spans="2:7" ht="16.5">
      <c r="B9" s="54"/>
      <c r="C9" s="29" t="s">
        <v>14</v>
      </c>
      <c r="D9" s="9" t="s">
        <v>8</v>
      </c>
      <c r="E9" s="125">
        <v>147996605</v>
      </c>
      <c r="F9" s="118"/>
      <c r="G9" s="118"/>
    </row>
    <row r="10" spans="2:7" ht="19.5" customHeight="1">
      <c r="B10" s="54"/>
      <c r="C10" s="4" t="s">
        <v>15</v>
      </c>
      <c r="D10" s="1" t="s">
        <v>8</v>
      </c>
      <c r="E10" s="124">
        <v>59967896</v>
      </c>
      <c r="F10" s="117"/>
      <c r="G10" s="120"/>
    </row>
    <row r="11" spans="2:7" ht="19.899999999999999" customHeight="1">
      <c r="B11" s="54"/>
      <c r="C11" s="4" t="s">
        <v>16</v>
      </c>
      <c r="D11" s="1" t="s">
        <v>8</v>
      </c>
      <c r="E11" s="124">
        <v>30150465</v>
      </c>
      <c r="F11" s="118"/>
      <c r="G11" s="118"/>
    </row>
    <row r="12" spans="2:7" ht="16.5">
      <c r="B12" s="54"/>
      <c r="C12" s="3" t="s">
        <v>17</v>
      </c>
      <c r="D12" s="1" t="s">
        <v>8</v>
      </c>
      <c r="E12" s="124">
        <v>20000000</v>
      </c>
      <c r="F12" s="118"/>
      <c r="G12" s="118"/>
    </row>
    <row r="13" spans="2:7" ht="16.5">
      <c r="B13" s="54"/>
      <c r="C13" s="5" t="s">
        <v>18</v>
      </c>
      <c r="D13" s="1" t="s">
        <v>8</v>
      </c>
      <c r="E13" s="124">
        <v>40800000</v>
      </c>
      <c r="F13" s="117"/>
      <c r="G13" s="121"/>
    </row>
    <row r="14" spans="2:7" ht="16.5">
      <c r="B14" s="54"/>
      <c r="C14" s="5" t="s">
        <v>19</v>
      </c>
      <c r="D14" s="1" t="s">
        <v>8</v>
      </c>
      <c r="E14" s="124">
        <v>8200000</v>
      </c>
      <c r="F14" s="118"/>
      <c r="G14" s="118"/>
    </row>
    <row r="15" spans="2:7" ht="16.5">
      <c r="B15" s="54"/>
      <c r="C15" s="3" t="s">
        <v>20</v>
      </c>
      <c r="D15" s="1" t="s">
        <v>8</v>
      </c>
      <c r="E15" s="124">
        <v>8982530</v>
      </c>
      <c r="F15" s="118"/>
      <c r="G15" s="118"/>
    </row>
    <row r="16" spans="2:7" ht="16.5">
      <c r="B16" s="54"/>
      <c r="C16" s="3" t="s">
        <v>21</v>
      </c>
      <c r="D16" s="1" t="s">
        <v>8</v>
      </c>
      <c r="E16" s="124">
        <v>56124169</v>
      </c>
      <c r="F16" s="117"/>
      <c r="G16" s="118"/>
    </row>
    <row r="17" spans="2:7" ht="16.5">
      <c r="B17" s="54"/>
      <c r="C17" s="3" t="s">
        <v>22</v>
      </c>
      <c r="D17" s="1" t="s">
        <v>8</v>
      </c>
      <c r="E17" s="124">
        <v>21000000</v>
      </c>
      <c r="F17" s="118"/>
      <c r="G17" s="118"/>
    </row>
    <row r="18" spans="2:7" ht="16.5">
      <c r="B18" s="54"/>
      <c r="C18" s="3" t="s">
        <v>23</v>
      </c>
      <c r="D18" s="1" t="s">
        <v>8</v>
      </c>
      <c r="E18" s="124">
        <v>62478717</v>
      </c>
      <c r="F18" s="118"/>
      <c r="G18" s="118"/>
    </row>
    <row r="19" spans="2:7" ht="16.5">
      <c r="B19" s="54"/>
      <c r="C19" s="3" t="s">
        <v>24</v>
      </c>
      <c r="D19" s="1" t="s">
        <v>8</v>
      </c>
      <c r="E19" s="124">
        <v>18304354</v>
      </c>
      <c r="F19" s="118"/>
      <c r="G19" s="118"/>
    </row>
    <row r="20" spans="2:7" ht="16.5">
      <c r="B20" s="55"/>
      <c r="C20" s="3" t="s">
        <v>25</v>
      </c>
      <c r="D20" s="1" t="s">
        <v>8</v>
      </c>
      <c r="E20" s="124">
        <v>10000000</v>
      </c>
      <c r="F20" s="118"/>
      <c r="G20" s="118"/>
    </row>
    <row r="21" spans="2:7" ht="19.5" customHeight="1">
      <c r="B21" s="53" t="s">
        <v>26</v>
      </c>
      <c r="C21" s="3" t="s">
        <v>27</v>
      </c>
      <c r="D21" s="1" t="s">
        <v>8</v>
      </c>
      <c r="E21" s="124">
        <v>65160000</v>
      </c>
      <c r="F21" s="118"/>
      <c r="G21" s="118"/>
    </row>
    <row r="22" spans="2:7" ht="17.25" customHeight="1">
      <c r="B22" s="54"/>
      <c r="C22" s="25" t="s">
        <v>28</v>
      </c>
      <c r="D22" s="1" t="s">
        <v>8</v>
      </c>
      <c r="E22" s="124">
        <v>97740000</v>
      </c>
      <c r="F22" s="118"/>
      <c r="G22" s="118"/>
    </row>
    <row r="23" spans="2:7" ht="18.75" customHeight="1">
      <c r="B23" s="55"/>
      <c r="C23" s="26" t="s">
        <v>29</v>
      </c>
      <c r="D23" s="1" t="s">
        <v>8</v>
      </c>
      <c r="E23" s="124">
        <v>50000000</v>
      </c>
      <c r="F23" s="118"/>
      <c r="G23" s="118"/>
    </row>
    <row r="24" spans="2:7" ht="16.5">
      <c r="B24" s="53" t="s">
        <v>30</v>
      </c>
      <c r="C24" s="5" t="s">
        <v>31</v>
      </c>
      <c r="D24" s="1" t="s">
        <v>8</v>
      </c>
      <c r="E24" s="124">
        <v>138240000</v>
      </c>
      <c r="F24" s="118"/>
      <c r="G24" s="118"/>
    </row>
    <row r="25" spans="2:7" ht="16.5">
      <c r="B25" s="54"/>
      <c r="C25" s="3" t="s">
        <v>32</v>
      </c>
      <c r="D25" s="1" t="s">
        <v>8</v>
      </c>
      <c r="E25" s="124">
        <v>0</v>
      </c>
      <c r="F25" s="118"/>
      <c r="G25" s="118"/>
    </row>
    <row r="26" spans="2:7" ht="16.5">
      <c r="B26" s="55"/>
      <c r="C26" s="3" t="s">
        <v>33</v>
      </c>
      <c r="D26" s="1" t="s">
        <v>8</v>
      </c>
      <c r="E26" s="124">
        <v>163000000</v>
      </c>
      <c r="F26" s="118"/>
      <c r="G26" s="118"/>
    </row>
    <row r="27" spans="2:7" ht="15.75" customHeight="1">
      <c r="B27" s="53" t="s">
        <v>34</v>
      </c>
      <c r="C27" s="3" t="s">
        <v>35</v>
      </c>
      <c r="D27" s="1" t="s">
        <v>8</v>
      </c>
      <c r="E27" s="124">
        <v>31500000</v>
      </c>
      <c r="F27" s="117"/>
      <c r="G27" s="118"/>
    </row>
    <row r="28" spans="2:7" ht="16.5">
      <c r="B28" s="54"/>
      <c r="C28" s="3" t="s">
        <v>36</v>
      </c>
      <c r="D28" s="1" t="s">
        <v>8</v>
      </c>
      <c r="E28" s="124">
        <v>3000000</v>
      </c>
      <c r="F28" s="117"/>
      <c r="G28" s="118"/>
    </row>
    <row r="29" spans="2:7" ht="16.5">
      <c r="B29" s="54"/>
      <c r="C29" s="3" t="s">
        <v>37</v>
      </c>
      <c r="D29" s="1" t="s">
        <v>8</v>
      </c>
      <c r="E29" s="124">
        <v>4700000</v>
      </c>
      <c r="F29" s="118"/>
      <c r="G29" s="118"/>
    </row>
    <row r="30" spans="2:7" ht="16.5">
      <c r="B30" s="54"/>
      <c r="C30" s="3" t="s">
        <v>38</v>
      </c>
      <c r="D30" s="1" t="s">
        <v>8</v>
      </c>
      <c r="E30" s="124">
        <v>20823393</v>
      </c>
      <c r="F30" s="118"/>
      <c r="G30" s="118"/>
    </row>
    <row r="31" spans="2:7" ht="16.5">
      <c r="B31" s="54"/>
      <c r="C31" s="3" t="s">
        <v>39</v>
      </c>
      <c r="D31" s="1" t="s">
        <v>8</v>
      </c>
      <c r="E31" s="128">
        <v>12939722</v>
      </c>
      <c r="F31" s="118"/>
      <c r="G31" s="118"/>
    </row>
    <row r="32" spans="2:7" ht="16.5">
      <c r="B32" s="54"/>
      <c r="C32" s="3" t="s">
        <v>40</v>
      </c>
      <c r="D32" s="1" t="s">
        <v>8</v>
      </c>
      <c r="E32" s="124">
        <v>34200000</v>
      </c>
      <c r="F32" s="118"/>
      <c r="G32" s="118"/>
    </row>
    <row r="33" spans="2:10" ht="16.5">
      <c r="B33" s="54"/>
      <c r="C33" s="3" t="s">
        <v>41</v>
      </c>
      <c r="D33" s="1" t="s">
        <v>8</v>
      </c>
      <c r="E33" s="124">
        <v>37180403</v>
      </c>
      <c r="F33" s="118"/>
      <c r="G33" s="118"/>
    </row>
    <row r="34" spans="2:10" ht="16.5">
      <c r="B34" s="55"/>
      <c r="C34" s="3" t="s">
        <v>42</v>
      </c>
      <c r="D34" s="1" t="s">
        <v>8</v>
      </c>
      <c r="E34" s="124">
        <v>32333717</v>
      </c>
      <c r="F34" s="118"/>
      <c r="G34" s="118"/>
    </row>
    <row r="35" spans="2:10" ht="26.25" customHeight="1">
      <c r="B35" s="53" t="s">
        <v>43</v>
      </c>
      <c r="C35" s="3" t="s">
        <v>44</v>
      </c>
      <c r="D35" s="1" t="s">
        <v>8</v>
      </c>
      <c r="E35" s="124">
        <v>111555195</v>
      </c>
      <c r="F35" s="118"/>
      <c r="G35" s="118"/>
    </row>
    <row r="36" spans="2:10" ht="20.25" customHeight="1">
      <c r="B36" s="54"/>
      <c r="C36" s="6" t="s">
        <v>45</v>
      </c>
      <c r="D36" s="7" t="s">
        <v>8</v>
      </c>
      <c r="E36" s="124">
        <v>72729630</v>
      </c>
      <c r="F36" s="118"/>
      <c r="G36" s="118"/>
    </row>
    <row r="37" spans="2:10" ht="19.5" customHeight="1">
      <c r="B37" s="55"/>
      <c r="C37" s="3" t="s">
        <v>46</v>
      </c>
      <c r="D37" s="1" t="s">
        <v>8</v>
      </c>
      <c r="E37" s="124">
        <v>22139517</v>
      </c>
      <c r="F37" s="118"/>
      <c r="G37" s="118"/>
    </row>
    <row r="38" spans="2:10" ht="15.75">
      <c r="B38" s="66" t="s">
        <v>47</v>
      </c>
      <c r="C38" s="67"/>
      <c r="D38" s="68"/>
      <c r="E38" s="37">
        <f>SUM(E4:E37)</f>
        <v>1570761804</v>
      </c>
      <c r="F38" s="118"/>
      <c r="G38" s="118"/>
    </row>
    <row r="39" spans="2:10" ht="20.25" customHeight="1">
      <c r="B39" s="69" t="s">
        <v>48</v>
      </c>
      <c r="C39" s="25" t="s">
        <v>49</v>
      </c>
      <c r="D39" s="1" t="s">
        <v>50</v>
      </c>
      <c r="E39" s="124">
        <v>196946067</v>
      </c>
      <c r="F39" s="117"/>
      <c r="G39" s="118"/>
    </row>
    <row r="40" spans="2:10" ht="32.25">
      <c r="B40" s="70"/>
      <c r="C40" s="3" t="s">
        <v>51</v>
      </c>
      <c r="D40" s="1" t="s">
        <v>50</v>
      </c>
      <c r="E40" s="124">
        <v>300000000</v>
      </c>
      <c r="F40" s="122"/>
      <c r="G40" s="118"/>
    </row>
    <row r="41" spans="2:10" ht="34.5" customHeight="1">
      <c r="B41" s="70"/>
      <c r="C41" s="5" t="s">
        <v>52</v>
      </c>
      <c r="D41" s="1" t="s">
        <v>50</v>
      </c>
      <c r="E41" s="124">
        <v>43277000</v>
      </c>
      <c r="F41" s="117"/>
      <c r="G41" s="118"/>
    </row>
    <row r="42" spans="2:10" ht="16.5">
      <c r="B42" s="70"/>
      <c r="C42" s="3" t="s">
        <v>53</v>
      </c>
      <c r="D42" s="1" t="s">
        <v>50</v>
      </c>
      <c r="E42" s="124">
        <v>21223000</v>
      </c>
      <c r="F42" s="118"/>
      <c r="G42" s="118"/>
    </row>
    <row r="43" spans="2:10" ht="33" customHeight="1">
      <c r="B43" s="70"/>
      <c r="C43" s="3" t="s">
        <v>54</v>
      </c>
      <c r="D43" s="1" t="s">
        <v>50</v>
      </c>
      <c r="E43" s="124">
        <v>295303933</v>
      </c>
      <c r="F43" s="123"/>
      <c r="G43" s="118"/>
      <c r="J43" s="18"/>
    </row>
    <row r="44" spans="2:10" ht="19.5" customHeight="1">
      <c r="B44" s="70"/>
      <c r="C44" s="3" t="s">
        <v>55</v>
      </c>
      <c r="D44" s="1" t="s">
        <v>50</v>
      </c>
      <c r="E44" s="124">
        <v>0</v>
      </c>
      <c r="F44" s="117"/>
      <c r="G44" s="117"/>
    </row>
    <row r="45" spans="2:10" ht="27" customHeight="1">
      <c r="B45" s="70"/>
      <c r="C45" s="3" t="s">
        <v>56</v>
      </c>
      <c r="D45" s="1" t="s">
        <v>50</v>
      </c>
      <c r="E45" s="124">
        <v>3150000</v>
      </c>
      <c r="F45" s="118"/>
      <c r="G45" s="118"/>
      <c r="J45" s="18"/>
    </row>
    <row r="46" spans="2:10" ht="32.25">
      <c r="B46" s="70"/>
      <c r="C46" s="5" t="s">
        <v>57</v>
      </c>
      <c r="D46" s="1" t="s">
        <v>50</v>
      </c>
      <c r="E46" s="124">
        <v>30000000</v>
      </c>
      <c r="F46" s="118"/>
      <c r="G46" s="118"/>
    </row>
    <row r="47" spans="2:10" ht="16.5">
      <c r="B47" s="70"/>
      <c r="C47" s="3" t="s">
        <v>58</v>
      </c>
      <c r="D47" s="7" t="s">
        <v>50</v>
      </c>
      <c r="E47" s="126">
        <v>103285393</v>
      </c>
      <c r="F47" s="117"/>
      <c r="G47" s="118"/>
      <c r="J47" s="18"/>
    </row>
    <row r="48" spans="2:10" ht="23.25" customHeight="1">
      <c r="B48" s="70"/>
      <c r="C48" s="14" t="s">
        <v>59</v>
      </c>
      <c r="D48" s="1" t="s">
        <v>50</v>
      </c>
      <c r="E48" s="126">
        <v>106406563</v>
      </c>
      <c r="F48" s="118"/>
      <c r="G48" s="118"/>
    </row>
    <row r="49" spans="2:10" ht="15.75">
      <c r="B49" s="71"/>
      <c r="C49" s="2" t="s">
        <v>60</v>
      </c>
      <c r="D49" s="1" t="s">
        <v>50</v>
      </c>
      <c r="E49" s="126">
        <v>35000000</v>
      </c>
      <c r="F49" s="118"/>
      <c r="G49" s="118"/>
      <c r="J49" s="18"/>
    </row>
    <row r="50" spans="2:10" ht="19.5" customHeight="1">
      <c r="B50" s="72" t="s">
        <v>61</v>
      </c>
      <c r="C50" s="73"/>
      <c r="D50" s="74"/>
      <c r="E50" s="38">
        <f>SUM(E39:E49)</f>
        <v>1134591956</v>
      </c>
      <c r="F50" s="118"/>
      <c r="G50" s="118"/>
    </row>
    <row r="51" spans="2:10" ht="19.5" customHeight="1">
      <c r="B51" s="75" t="s">
        <v>62</v>
      </c>
      <c r="C51" s="76"/>
      <c r="D51" s="76"/>
      <c r="E51" s="39">
        <f>E50+E38</f>
        <v>2705353760</v>
      </c>
      <c r="F51" s="118"/>
      <c r="G51" s="118"/>
    </row>
    <row r="52" spans="2:10" ht="20.25" customHeight="1">
      <c r="B52" s="77" t="s">
        <v>63</v>
      </c>
      <c r="C52" s="78"/>
      <c r="D52" s="78"/>
      <c r="E52" s="79"/>
      <c r="F52" s="118"/>
      <c r="G52" s="118"/>
    </row>
    <row r="53" spans="2:10" ht="23.25" customHeight="1">
      <c r="B53" s="80" t="s">
        <v>64</v>
      </c>
      <c r="C53" s="3" t="s">
        <v>65</v>
      </c>
      <c r="D53" s="1" t="s">
        <v>66</v>
      </c>
      <c r="E53" s="36">
        <v>8330000</v>
      </c>
      <c r="F53" s="118"/>
      <c r="G53" s="118"/>
    </row>
    <row r="54" spans="2:10" ht="15.75">
      <c r="B54" s="81"/>
      <c r="C54" s="3" t="s">
        <v>67</v>
      </c>
      <c r="D54" s="1" t="s">
        <v>66</v>
      </c>
      <c r="E54" s="36">
        <v>14170000</v>
      </c>
      <c r="F54" s="118"/>
      <c r="G54" s="118"/>
    </row>
    <row r="55" spans="2:10" ht="15.75" customHeight="1">
      <c r="B55" s="80" t="s">
        <v>68</v>
      </c>
      <c r="C55" s="8" t="s">
        <v>69</v>
      </c>
      <c r="D55" s="1" t="s">
        <v>66</v>
      </c>
      <c r="E55" s="36">
        <v>38451230</v>
      </c>
      <c r="F55" s="118"/>
      <c r="G55" s="118"/>
    </row>
    <row r="56" spans="2:10" ht="15.75">
      <c r="B56" s="82"/>
      <c r="C56" s="5" t="s">
        <v>70</v>
      </c>
      <c r="D56" s="1" t="s">
        <v>66</v>
      </c>
      <c r="E56" s="36">
        <v>70183142</v>
      </c>
      <c r="F56" s="118"/>
      <c r="G56" s="118"/>
    </row>
    <row r="57" spans="2:10" ht="15.75">
      <c r="B57" s="82"/>
      <c r="C57" s="3" t="s">
        <v>71</v>
      </c>
      <c r="D57" s="1" t="s">
        <v>66</v>
      </c>
      <c r="E57" s="36">
        <v>26625000</v>
      </c>
      <c r="F57" s="118"/>
      <c r="G57" s="118"/>
    </row>
    <row r="58" spans="2:10" ht="15.75">
      <c r="B58" s="82"/>
      <c r="C58" s="3" t="s">
        <v>72</v>
      </c>
      <c r="D58" s="1" t="s">
        <v>66</v>
      </c>
      <c r="E58" s="36">
        <v>31130056</v>
      </c>
      <c r="F58" s="118"/>
      <c r="G58" s="118"/>
    </row>
    <row r="59" spans="2:10" ht="15.75">
      <c r="B59" s="82"/>
      <c r="C59" s="3" t="s">
        <v>73</v>
      </c>
      <c r="D59" s="1" t="s">
        <v>66</v>
      </c>
      <c r="E59" s="36">
        <v>7034129</v>
      </c>
      <c r="F59" s="118"/>
      <c r="G59" s="118"/>
    </row>
    <row r="60" spans="2:10" ht="15.75" customHeight="1">
      <c r="B60" s="80" t="s">
        <v>74</v>
      </c>
      <c r="C60" s="3" t="s">
        <v>75</v>
      </c>
      <c r="D60" s="1" t="s">
        <v>66</v>
      </c>
      <c r="E60" s="36">
        <v>33220136</v>
      </c>
      <c r="F60" s="118"/>
      <c r="G60" s="118"/>
    </row>
    <row r="61" spans="2:10" ht="15.75">
      <c r="B61" s="82"/>
      <c r="C61" s="3" t="s">
        <v>76</v>
      </c>
      <c r="D61" s="1" t="s">
        <v>66</v>
      </c>
      <c r="E61" s="36">
        <v>56080543</v>
      </c>
      <c r="F61" s="118"/>
      <c r="G61" s="118"/>
    </row>
    <row r="62" spans="2:10" ht="15.75">
      <c r="B62" s="82"/>
      <c r="C62" s="3" t="s">
        <v>77</v>
      </c>
      <c r="D62" s="1" t="s">
        <v>66</v>
      </c>
      <c r="E62" s="36">
        <v>49721583</v>
      </c>
      <c r="F62" s="118"/>
      <c r="G62" s="118"/>
    </row>
    <row r="63" spans="2:10" ht="15.75">
      <c r="B63" s="82"/>
      <c r="C63" s="3" t="s">
        <v>78</v>
      </c>
      <c r="D63" s="1" t="s">
        <v>66</v>
      </c>
      <c r="E63" s="36">
        <v>13476358</v>
      </c>
      <c r="F63" s="118"/>
      <c r="G63" s="118"/>
    </row>
    <row r="64" spans="2:10" ht="15.75">
      <c r="B64" s="82"/>
      <c r="C64" s="3" t="s">
        <v>79</v>
      </c>
      <c r="D64" s="1" t="s">
        <v>66</v>
      </c>
      <c r="E64" s="36">
        <v>25000000</v>
      </c>
      <c r="F64" s="118"/>
      <c r="G64" s="118"/>
    </row>
    <row r="65" spans="2:7" ht="31.5">
      <c r="B65" s="82"/>
      <c r="C65" s="3" t="s">
        <v>80</v>
      </c>
      <c r="D65" s="1" t="s">
        <v>66</v>
      </c>
      <c r="E65" s="36">
        <v>37471844</v>
      </c>
      <c r="F65" s="118"/>
      <c r="G65" s="118"/>
    </row>
    <row r="66" spans="2:7" ht="15.75">
      <c r="B66" s="82"/>
      <c r="C66" s="3" t="s">
        <v>81</v>
      </c>
      <c r="D66" s="1" t="s">
        <v>66</v>
      </c>
      <c r="E66" s="36">
        <v>9867977</v>
      </c>
      <c r="F66" s="118"/>
      <c r="G66" s="118"/>
    </row>
    <row r="67" spans="2:7" ht="31.5">
      <c r="B67" s="82"/>
      <c r="C67" s="3" t="s">
        <v>82</v>
      </c>
      <c r="D67" s="1" t="s">
        <v>66</v>
      </c>
      <c r="E67" s="36">
        <v>7300000</v>
      </c>
      <c r="F67" s="118"/>
      <c r="G67" s="118"/>
    </row>
    <row r="68" spans="2:7" ht="15.75">
      <c r="B68" s="82"/>
      <c r="C68" s="3" t="s">
        <v>83</v>
      </c>
      <c r="D68" s="1" t="s">
        <v>66</v>
      </c>
      <c r="E68" s="36">
        <v>5710179</v>
      </c>
      <c r="F68" s="118"/>
      <c r="G68" s="118"/>
    </row>
    <row r="69" spans="2:7" ht="31.5">
      <c r="B69" s="82"/>
      <c r="C69" s="3" t="s">
        <v>84</v>
      </c>
      <c r="D69" s="1" t="s">
        <v>66</v>
      </c>
      <c r="E69" s="36">
        <v>2550000</v>
      </c>
      <c r="F69" s="118"/>
      <c r="G69" s="118"/>
    </row>
    <row r="70" spans="2:7" ht="18.75" customHeight="1">
      <c r="B70" s="81"/>
      <c r="C70" s="3" t="s">
        <v>85</v>
      </c>
      <c r="D70" s="1" t="s">
        <v>66</v>
      </c>
      <c r="E70" s="36">
        <v>3000000</v>
      </c>
      <c r="F70" s="118"/>
      <c r="G70" s="118"/>
    </row>
    <row r="71" spans="2:7" ht="15.75">
      <c r="B71" s="63" t="s">
        <v>86</v>
      </c>
      <c r="C71" s="64"/>
      <c r="D71" s="65"/>
      <c r="E71" s="40">
        <f>SUM(E53:E70)</f>
        <v>439322177</v>
      </c>
      <c r="F71" s="118"/>
      <c r="G71" s="118"/>
    </row>
    <row r="72" spans="2:7" ht="30">
      <c r="B72" s="41" t="s">
        <v>43</v>
      </c>
      <c r="C72" s="3" t="s">
        <v>87</v>
      </c>
      <c r="D72" s="1" t="s">
        <v>8</v>
      </c>
      <c r="E72" s="36">
        <v>5770280</v>
      </c>
      <c r="F72" s="118"/>
      <c r="G72" s="118"/>
    </row>
    <row r="73" spans="2:7" ht="15.75">
      <c r="B73" s="84" t="s">
        <v>88</v>
      </c>
      <c r="C73" s="85"/>
      <c r="D73" s="86"/>
      <c r="E73" s="37">
        <f>E72</f>
        <v>5770280</v>
      </c>
      <c r="F73" s="118"/>
      <c r="G73" s="118"/>
    </row>
    <row r="74" spans="2:7" ht="31.5">
      <c r="B74" s="69" t="s">
        <v>48</v>
      </c>
      <c r="C74" s="6" t="s">
        <v>89</v>
      </c>
      <c r="D74" s="7" t="s">
        <v>50</v>
      </c>
      <c r="E74" s="36">
        <v>40000000</v>
      </c>
      <c r="F74" s="118"/>
      <c r="G74" s="118"/>
    </row>
    <row r="75" spans="2:7" ht="31.5">
      <c r="B75" s="70"/>
      <c r="C75" s="4" t="s">
        <v>90</v>
      </c>
      <c r="D75" s="1" t="s">
        <v>50</v>
      </c>
      <c r="E75" s="36">
        <v>36000000</v>
      </c>
      <c r="F75" s="118"/>
      <c r="G75" s="118"/>
    </row>
    <row r="76" spans="2:7" ht="31.5">
      <c r="B76" s="70"/>
      <c r="C76" s="5" t="s">
        <v>91</v>
      </c>
      <c r="D76" s="1" t="s">
        <v>50</v>
      </c>
      <c r="E76" s="36">
        <v>32750000</v>
      </c>
      <c r="F76" s="118"/>
      <c r="G76" s="118"/>
    </row>
    <row r="77" spans="2:7" ht="21" customHeight="1">
      <c r="B77" s="71"/>
      <c r="C77" s="13" t="s">
        <v>92</v>
      </c>
      <c r="D77" s="12" t="s">
        <v>50</v>
      </c>
      <c r="E77" s="42">
        <v>9250000</v>
      </c>
      <c r="F77" s="118"/>
      <c r="G77" s="118"/>
    </row>
    <row r="78" spans="2:7" ht="15.75">
      <c r="B78" s="87" t="s">
        <v>93</v>
      </c>
      <c r="C78" s="88"/>
      <c r="D78" s="89"/>
      <c r="E78" s="43">
        <f>SUM(E74:E77)</f>
        <v>118000000</v>
      </c>
      <c r="F78" s="118"/>
      <c r="G78" s="118"/>
    </row>
    <row r="79" spans="2:7" ht="21" customHeight="1">
      <c r="B79" s="90" t="s">
        <v>94</v>
      </c>
      <c r="C79" s="91"/>
      <c r="D79" s="91"/>
      <c r="E79" s="44">
        <f>E78+E73+E71</f>
        <v>563092457</v>
      </c>
      <c r="F79" s="118"/>
      <c r="G79" s="118"/>
    </row>
    <row r="80" spans="2:7" ht="21.75" customHeight="1">
      <c r="B80" s="92" t="s">
        <v>95</v>
      </c>
      <c r="C80" s="93"/>
      <c r="D80" s="93"/>
      <c r="E80" s="94"/>
      <c r="F80" s="118"/>
      <c r="G80" s="118"/>
    </row>
    <row r="81" spans="2:7" ht="30">
      <c r="B81" s="50" t="s">
        <v>6</v>
      </c>
      <c r="C81" s="19" t="s">
        <v>96</v>
      </c>
      <c r="D81" s="9" t="s">
        <v>8</v>
      </c>
      <c r="E81" s="36">
        <v>85000000</v>
      </c>
      <c r="F81" s="118"/>
      <c r="G81" s="118"/>
    </row>
    <row r="82" spans="2:7" ht="31.5">
      <c r="B82" s="83" t="s">
        <v>12</v>
      </c>
      <c r="C82" s="10" t="s">
        <v>97</v>
      </c>
      <c r="D82" s="9" t="s">
        <v>8</v>
      </c>
      <c r="E82" s="36">
        <v>116345086</v>
      </c>
      <c r="F82" s="118"/>
      <c r="G82" s="118"/>
    </row>
    <row r="83" spans="2:7" ht="19.149999999999999" customHeight="1">
      <c r="B83" s="83"/>
      <c r="C83" s="3" t="s">
        <v>98</v>
      </c>
      <c r="D83" s="1" t="s">
        <v>8</v>
      </c>
      <c r="E83" s="36">
        <v>16175808</v>
      </c>
      <c r="F83" s="118"/>
      <c r="G83" s="118"/>
    </row>
    <row r="84" spans="2:7" ht="19.899999999999999" customHeight="1">
      <c r="B84" s="83"/>
      <c r="C84" s="5" t="s">
        <v>99</v>
      </c>
      <c r="D84" s="1" t="s">
        <v>8</v>
      </c>
      <c r="E84" s="36">
        <v>15000000</v>
      </c>
      <c r="F84" s="118"/>
      <c r="G84" s="118"/>
    </row>
    <row r="85" spans="2:7" ht="30">
      <c r="B85" s="41" t="s">
        <v>43</v>
      </c>
      <c r="C85" s="6" t="s">
        <v>100</v>
      </c>
      <c r="D85" s="7" t="s">
        <v>8</v>
      </c>
      <c r="E85" s="36">
        <v>25765724</v>
      </c>
      <c r="F85" s="118"/>
      <c r="G85" s="118"/>
    </row>
    <row r="86" spans="2:7" ht="30">
      <c r="B86" s="41" t="s">
        <v>101</v>
      </c>
      <c r="C86" s="4" t="s">
        <v>102</v>
      </c>
      <c r="D86" s="1" t="s">
        <v>8</v>
      </c>
      <c r="E86" s="36">
        <v>83483911</v>
      </c>
      <c r="F86" s="118"/>
      <c r="G86" s="118"/>
    </row>
    <row r="87" spans="2:7" ht="15.75">
      <c r="B87" s="84" t="s">
        <v>103</v>
      </c>
      <c r="C87" s="85"/>
      <c r="D87" s="86"/>
      <c r="E87" s="37">
        <f>SUM(E81:E86)</f>
        <v>341770529</v>
      </c>
      <c r="F87" s="118"/>
      <c r="G87" s="118"/>
    </row>
    <row r="88" spans="2:7" ht="30">
      <c r="B88" s="50" t="s">
        <v>104</v>
      </c>
      <c r="C88" s="3" t="s">
        <v>105</v>
      </c>
      <c r="D88" s="1" t="s">
        <v>66</v>
      </c>
      <c r="E88" s="36">
        <v>33632294</v>
      </c>
      <c r="F88" s="118"/>
      <c r="G88" s="118"/>
    </row>
    <row r="89" spans="2:7" ht="15.75">
      <c r="B89" s="63" t="s">
        <v>106</v>
      </c>
      <c r="C89" s="64"/>
      <c r="D89" s="65"/>
      <c r="E89" s="40">
        <f>E88</f>
        <v>33632294</v>
      </c>
      <c r="F89" s="118"/>
      <c r="G89" s="118"/>
    </row>
    <row r="90" spans="2:7" ht="30">
      <c r="B90" s="50" t="s">
        <v>107</v>
      </c>
      <c r="C90" s="3" t="s">
        <v>108</v>
      </c>
      <c r="D90" s="1" t="s">
        <v>50</v>
      </c>
      <c r="E90" s="36">
        <v>88674760</v>
      </c>
      <c r="F90" s="118"/>
      <c r="G90" s="118"/>
    </row>
    <row r="91" spans="2:7" ht="19.5" customHeight="1">
      <c r="B91" s="95" t="s">
        <v>109</v>
      </c>
      <c r="C91" s="96"/>
      <c r="D91" s="97"/>
      <c r="E91" s="43">
        <f>E90</f>
        <v>88674760</v>
      </c>
      <c r="F91" s="118"/>
      <c r="G91" s="118"/>
    </row>
    <row r="92" spans="2:7" ht="22.5" customHeight="1">
      <c r="B92" s="98" t="s">
        <v>110</v>
      </c>
      <c r="C92" s="99"/>
      <c r="D92" s="99"/>
      <c r="E92" s="45">
        <f>E91+E89+E87</f>
        <v>464077583</v>
      </c>
      <c r="F92" s="118"/>
      <c r="G92" s="118"/>
    </row>
    <row r="93" spans="2:7" ht="15.75">
      <c r="B93" s="100" t="s">
        <v>111</v>
      </c>
      <c r="C93" s="101"/>
      <c r="D93" s="101"/>
      <c r="E93" s="102"/>
      <c r="F93" s="118"/>
      <c r="G93" s="118"/>
    </row>
    <row r="94" spans="2:7" ht="15.75">
      <c r="B94" s="83" t="s">
        <v>6</v>
      </c>
      <c r="C94" s="11" t="s">
        <v>112</v>
      </c>
      <c r="D94" s="12" t="s">
        <v>8</v>
      </c>
      <c r="E94" s="42">
        <v>119860260</v>
      </c>
      <c r="F94" s="118"/>
      <c r="G94" s="118"/>
    </row>
    <row r="95" spans="2:7" ht="15.75">
      <c r="B95" s="83"/>
      <c r="C95" s="5" t="s">
        <v>113</v>
      </c>
      <c r="D95" s="12" t="s">
        <v>8</v>
      </c>
      <c r="E95" s="42">
        <v>13523530</v>
      </c>
      <c r="F95" s="118"/>
      <c r="G95" s="118"/>
    </row>
    <row r="96" spans="2:7" ht="15.75">
      <c r="B96" s="83"/>
      <c r="C96" s="14" t="s">
        <v>114</v>
      </c>
      <c r="D96" s="12" t="s">
        <v>8</v>
      </c>
      <c r="E96" s="42">
        <v>21476470</v>
      </c>
      <c r="F96" s="118"/>
      <c r="G96" s="118"/>
    </row>
    <row r="97" spans="2:7" ht="15.75">
      <c r="B97" s="84" t="s">
        <v>115</v>
      </c>
      <c r="C97" s="85"/>
      <c r="D97" s="86"/>
      <c r="E97" s="37">
        <f>SUM(E94:E96)</f>
        <v>154860260</v>
      </c>
      <c r="F97" s="118"/>
      <c r="G97" s="118"/>
    </row>
    <row r="98" spans="2:7" ht="32.25">
      <c r="B98" s="83" t="s">
        <v>48</v>
      </c>
      <c r="C98" s="28" t="s">
        <v>116</v>
      </c>
      <c r="D98" s="12" t="s">
        <v>50</v>
      </c>
      <c r="E98" s="129">
        <v>68144028</v>
      </c>
      <c r="F98" s="117"/>
      <c r="G98" s="118"/>
    </row>
    <row r="99" spans="2:7" ht="32.25">
      <c r="B99" s="83"/>
      <c r="C99" s="28" t="s">
        <v>117</v>
      </c>
      <c r="D99" s="12" t="s">
        <v>50</v>
      </c>
      <c r="E99" s="129">
        <v>70000000</v>
      </c>
      <c r="F99" s="117"/>
      <c r="G99" s="118"/>
    </row>
    <row r="100" spans="2:7" ht="15.75">
      <c r="B100" s="83"/>
      <c r="C100" s="13" t="s">
        <v>118</v>
      </c>
      <c r="D100" s="12" t="s">
        <v>50</v>
      </c>
      <c r="E100" s="42">
        <v>425500000</v>
      </c>
      <c r="F100" s="118"/>
      <c r="G100" s="118"/>
    </row>
    <row r="101" spans="2:7" ht="15.75">
      <c r="B101" s="83"/>
      <c r="C101" s="13" t="s">
        <v>119</v>
      </c>
      <c r="D101" s="12" t="s">
        <v>50</v>
      </c>
      <c r="E101" s="42">
        <v>100000000</v>
      </c>
      <c r="F101" s="118"/>
      <c r="G101" s="118"/>
    </row>
    <row r="102" spans="2:7" ht="20.25" customHeight="1">
      <c r="B102" s="95" t="s">
        <v>120</v>
      </c>
      <c r="C102" s="96"/>
      <c r="D102" s="97"/>
      <c r="E102" s="43">
        <f>SUM(E98:E101)</f>
        <v>663644028</v>
      </c>
      <c r="F102" s="118"/>
      <c r="G102" s="118"/>
    </row>
    <row r="103" spans="2:7" ht="21" customHeight="1">
      <c r="B103" s="103" t="s">
        <v>121</v>
      </c>
      <c r="C103" s="104"/>
      <c r="D103" s="104"/>
      <c r="E103" s="46">
        <f>E102+E97</f>
        <v>818504288</v>
      </c>
      <c r="F103" s="118"/>
      <c r="G103" s="118"/>
    </row>
    <row r="104" spans="2:7" ht="19.5" customHeight="1">
      <c r="B104" s="105" t="s">
        <v>122</v>
      </c>
      <c r="C104" s="106"/>
      <c r="D104" s="106"/>
      <c r="E104" s="107"/>
      <c r="F104" s="118"/>
      <c r="G104" s="118"/>
    </row>
    <row r="105" spans="2:7" ht="21" customHeight="1">
      <c r="B105" s="80" t="s">
        <v>6</v>
      </c>
      <c r="C105" s="27" t="s">
        <v>123</v>
      </c>
      <c r="D105" s="15" t="s">
        <v>8</v>
      </c>
      <c r="E105" s="42">
        <v>3700000</v>
      </c>
      <c r="F105" s="118"/>
      <c r="G105" s="118"/>
    </row>
    <row r="106" spans="2:7" ht="21" customHeight="1">
      <c r="B106" s="81"/>
      <c r="C106" s="13" t="s">
        <v>124</v>
      </c>
      <c r="D106" s="12" t="s">
        <v>8</v>
      </c>
      <c r="E106" s="42">
        <v>10465719</v>
      </c>
      <c r="F106" s="118"/>
      <c r="G106" s="118"/>
    </row>
    <row r="107" spans="2:7" ht="30.75">
      <c r="B107" s="50" t="s">
        <v>12</v>
      </c>
      <c r="C107" s="13" t="s">
        <v>125</v>
      </c>
      <c r="D107" s="12" t="s">
        <v>8</v>
      </c>
      <c r="E107" s="129">
        <v>5000000</v>
      </c>
      <c r="F107" s="117"/>
      <c r="G107" s="118"/>
    </row>
    <row r="108" spans="2:7" ht="15.75">
      <c r="B108" s="84" t="s">
        <v>126</v>
      </c>
      <c r="C108" s="85"/>
      <c r="D108" s="86"/>
      <c r="E108" s="37">
        <f>SUM(E105:E107)</f>
        <v>19165719</v>
      </c>
      <c r="F108" s="118"/>
      <c r="G108" s="118"/>
    </row>
    <row r="109" spans="2:7" ht="15.75" customHeight="1">
      <c r="B109" s="53" t="s">
        <v>64</v>
      </c>
      <c r="C109" s="13" t="s">
        <v>127</v>
      </c>
      <c r="D109" s="12" t="s">
        <v>66</v>
      </c>
      <c r="E109" s="42">
        <v>106467421</v>
      </c>
      <c r="F109" s="118"/>
      <c r="G109" s="118"/>
    </row>
    <row r="110" spans="2:7" ht="15.75">
      <c r="B110" s="54"/>
      <c r="C110" s="14" t="s">
        <v>128</v>
      </c>
      <c r="D110" s="12" t="s">
        <v>66</v>
      </c>
      <c r="E110" s="42">
        <v>6000000</v>
      </c>
      <c r="F110" s="118"/>
      <c r="G110" s="118"/>
    </row>
    <row r="111" spans="2:7" ht="15.75">
      <c r="B111" s="54"/>
      <c r="C111" s="14" t="s">
        <v>129</v>
      </c>
      <c r="D111" s="12" t="s">
        <v>66</v>
      </c>
      <c r="E111" s="42">
        <v>6000000</v>
      </c>
      <c r="F111" s="118"/>
      <c r="G111" s="118"/>
    </row>
    <row r="112" spans="2:7" ht="15.75">
      <c r="B112" s="54"/>
      <c r="C112" s="14" t="s">
        <v>130</v>
      </c>
      <c r="D112" s="12" t="s">
        <v>66</v>
      </c>
      <c r="E112" s="42">
        <v>12000000</v>
      </c>
      <c r="F112" s="118"/>
      <c r="G112" s="118"/>
    </row>
    <row r="113" spans="2:7" ht="15.75">
      <c r="B113" s="54"/>
      <c r="C113" s="14" t="s">
        <v>131</v>
      </c>
      <c r="D113" s="12" t="s">
        <v>66</v>
      </c>
      <c r="E113" s="42">
        <v>500000</v>
      </c>
      <c r="F113" s="118"/>
      <c r="G113" s="118"/>
    </row>
    <row r="114" spans="2:7" ht="15.75">
      <c r="B114" s="54"/>
      <c r="C114" s="14" t="s">
        <v>132</v>
      </c>
      <c r="D114" s="12" t="s">
        <v>66</v>
      </c>
      <c r="E114" s="42">
        <v>1787461</v>
      </c>
      <c r="F114" s="118"/>
      <c r="G114" s="118"/>
    </row>
    <row r="115" spans="2:7" ht="31.5">
      <c r="B115" s="54"/>
      <c r="C115" s="14" t="s">
        <v>133</v>
      </c>
      <c r="D115" s="12" t="s">
        <v>66</v>
      </c>
      <c r="E115" s="42">
        <v>378202</v>
      </c>
      <c r="F115" s="118"/>
      <c r="G115" s="118"/>
    </row>
    <row r="116" spans="2:7" ht="32.25">
      <c r="B116" s="54"/>
      <c r="C116" s="14" t="s">
        <v>134</v>
      </c>
      <c r="D116" s="12" t="s">
        <v>66</v>
      </c>
      <c r="E116" s="129">
        <v>834337</v>
      </c>
      <c r="F116" s="118"/>
      <c r="G116" s="118"/>
    </row>
    <row r="117" spans="2:7" ht="16.5">
      <c r="B117" s="54"/>
      <c r="C117" s="14" t="s">
        <v>135</v>
      </c>
      <c r="D117" s="12" t="s">
        <v>66</v>
      </c>
      <c r="E117" s="129">
        <v>1250000</v>
      </c>
      <c r="F117" s="118"/>
      <c r="G117" s="118"/>
    </row>
    <row r="118" spans="2:7" ht="16.5">
      <c r="B118" s="54"/>
      <c r="C118" s="14" t="s">
        <v>136</v>
      </c>
      <c r="D118" s="12" t="s">
        <v>66</v>
      </c>
      <c r="E118" s="129">
        <v>1250000</v>
      </c>
      <c r="F118" s="118"/>
      <c r="G118" s="118"/>
    </row>
    <row r="119" spans="2:7" ht="16.5">
      <c r="B119" s="54"/>
      <c r="C119" s="14" t="s">
        <v>137</v>
      </c>
      <c r="D119" s="12" t="s">
        <v>66</v>
      </c>
      <c r="E119" s="129">
        <v>15000000</v>
      </c>
      <c r="F119" s="118"/>
      <c r="G119" s="118"/>
    </row>
    <row r="120" spans="2:7" ht="21" customHeight="1">
      <c r="B120" s="54"/>
      <c r="C120" s="14" t="s">
        <v>138</v>
      </c>
      <c r="D120" s="12" t="s">
        <v>66</v>
      </c>
      <c r="E120" s="129">
        <v>10250842</v>
      </c>
      <c r="F120" s="118"/>
      <c r="G120" s="118"/>
    </row>
    <row r="121" spans="2:7" ht="16.5">
      <c r="B121" s="54"/>
      <c r="C121" s="14" t="s">
        <v>139</v>
      </c>
      <c r="D121" s="12" t="s">
        <v>66</v>
      </c>
      <c r="E121" s="129">
        <v>89749158</v>
      </c>
      <c r="F121" s="118"/>
      <c r="G121" s="118"/>
    </row>
    <row r="122" spans="2:7" ht="16.5">
      <c r="B122" s="55"/>
      <c r="C122" s="14" t="s">
        <v>140</v>
      </c>
      <c r="D122" s="12" t="s">
        <v>66</v>
      </c>
      <c r="E122" s="129">
        <v>7500000</v>
      </c>
      <c r="F122" s="118"/>
      <c r="G122" s="118"/>
    </row>
    <row r="123" spans="2:7" ht="15.75" customHeight="1">
      <c r="B123" s="53" t="s">
        <v>68</v>
      </c>
      <c r="C123" s="14" t="s">
        <v>141</v>
      </c>
      <c r="D123" s="12" t="s">
        <v>66</v>
      </c>
      <c r="E123" s="129">
        <v>69819308</v>
      </c>
      <c r="F123" s="117"/>
      <c r="G123" s="118"/>
    </row>
    <row r="124" spans="2:7" ht="16.5">
      <c r="B124" s="54"/>
      <c r="C124" s="14" t="s">
        <v>142</v>
      </c>
      <c r="D124" s="12" t="s">
        <v>66</v>
      </c>
      <c r="E124" s="129">
        <v>3255692</v>
      </c>
      <c r="F124" s="118"/>
      <c r="G124" s="118"/>
    </row>
    <row r="125" spans="2:7" ht="16.5">
      <c r="B125" s="54"/>
      <c r="C125" s="14" t="s">
        <v>143</v>
      </c>
      <c r="D125" s="12" t="s">
        <v>66</v>
      </c>
      <c r="E125" s="129">
        <v>1925000</v>
      </c>
      <c r="F125" s="117"/>
      <c r="G125" s="118"/>
    </row>
    <row r="126" spans="2:7" ht="16.5">
      <c r="B126" s="55"/>
      <c r="C126" s="14" t="s">
        <v>144</v>
      </c>
      <c r="D126" s="12" t="s">
        <v>66</v>
      </c>
      <c r="E126" s="129">
        <v>4000000</v>
      </c>
      <c r="F126" s="118"/>
      <c r="G126" s="118"/>
    </row>
    <row r="127" spans="2:7" ht="39" customHeight="1">
      <c r="B127" s="47" t="s">
        <v>145</v>
      </c>
      <c r="C127" s="14" t="s">
        <v>146</v>
      </c>
      <c r="D127" s="16" t="s">
        <v>66</v>
      </c>
      <c r="E127" s="129">
        <v>19000000</v>
      </c>
      <c r="F127" s="118"/>
      <c r="G127" s="118"/>
    </row>
    <row r="128" spans="2:7" ht="15.75">
      <c r="B128" s="108" t="s">
        <v>147</v>
      </c>
      <c r="C128" s="109"/>
      <c r="D128" s="110"/>
      <c r="E128" s="40">
        <f>SUM(E109:E127)</f>
        <v>356967421</v>
      </c>
      <c r="F128" s="118"/>
      <c r="G128" s="118"/>
    </row>
    <row r="129" spans="2:7" ht="15.75" customHeight="1">
      <c r="B129" s="80" t="s">
        <v>48</v>
      </c>
      <c r="C129" s="6" t="s">
        <v>148</v>
      </c>
      <c r="D129" s="12" t="s">
        <v>50</v>
      </c>
      <c r="E129" s="42">
        <v>8000000</v>
      </c>
      <c r="F129" s="118"/>
      <c r="G129" s="118"/>
    </row>
    <row r="130" spans="2:7" ht="15.75">
      <c r="B130" s="82"/>
      <c r="C130" s="14" t="s">
        <v>149</v>
      </c>
      <c r="D130" s="12" t="s">
        <v>50</v>
      </c>
      <c r="E130" s="42">
        <v>100000000</v>
      </c>
      <c r="F130" s="118"/>
      <c r="G130" s="118"/>
    </row>
    <row r="131" spans="2:7" ht="15.75">
      <c r="B131" s="82"/>
      <c r="C131" s="13" t="s">
        <v>150</v>
      </c>
      <c r="D131" s="12" t="s">
        <v>50</v>
      </c>
      <c r="E131" s="42">
        <v>32000000</v>
      </c>
      <c r="F131" s="118"/>
      <c r="G131" s="118"/>
    </row>
    <row r="132" spans="2:7" ht="19.5" customHeight="1">
      <c r="B132" s="82"/>
      <c r="C132" s="14" t="s">
        <v>151</v>
      </c>
      <c r="D132" s="12" t="s">
        <v>50</v>
      </c>
      <c r="E132" s="42">
        <v>30958245</v>
      </c>
      <c r="F132" s="118"/>
      <c r="G132" s="118"/>
    </row>
    <row r="133" spans="2:7" ht="20.25" customHeight="1">
      <c r="B133" s="82"/>
      <c r="C133" s="14" t="s">
        <v>152</v>
      </c>
      <c r="D133" s="12" t="s">
        <v>50</v>
      </c>
      <c r="E133" s="42">
        <v>32000000</v>
      </c>
      <c r="F133" s="118"/>
      <c r="G133" s="118"/>
    </row>
    <row r="134" spans="2:7" ht="24.75" customHeight="1">
      <c r="B134" s="82"/>
      <c r="C134" s="14" t="s">
        <v>153</v>
      </c>
      <c r="D134" s="12" t="s">
        <v>50</v>
      </c>
      <c r="E134" s="48">
        <v>4000000</v>
      </c>
      <c r="F134" s="118"/>
      <c r="G134" s="118"/>
    </row>
    <row r="135" spans="2:7" ht="24" customHeight="1">
      <c r="B135" s="81"/>
      <c r="C135" s="14" t="s">
        <v>154</v>
      </c>
      <c r="D135" s="12" t="s">
        <v>50</v>
      </c>
      <c r="E135" s="48">
        <v>5000000</v>
      </c>
      <c r="F135" s="118"/>
      <c r="G135" s="118"/>
    </row>
    <row r="136" spans="2:7" ht="15.75">
      <c r="B136" s="95" t="s">
        <v>155</v>
      </c>
      <c r="C136" s="96"/>
      <c r="D136" s="97"/>
      <c r="E136" s="49">
        <f>SUM(E129:E135)</f>
        <v>211958245</v>
      </c>
      <c r="F136" s="118"/>
      <c r="G136" s="118"/>
    </row>
    <row r="137" spans="2:7" ht="16.5" thickBot="1">
      <c r="B137" s="111" t="s">
        <v>156</v>
      </c>
      <c r="C137" s="112"/>
      <c r="D137" s="112"/>
      <c r="E137" s="51">
        <f>E136+E128+E108</f>
        <v>588091385</v>
      </c>
      <c r="F137" s="118"/>
      <c r="G137" s="118"/>
    </row>
    <row r="138" spans="2:7">
      <c r="F138" s="118"/>
      <c r="G138" s="118"/>
    </row>
    <row r="139" spans="2:7" ht="21">
      <c r="C139" s="113" t="s">
        <v>157</v>
      </c>
      <c r="D139" s="113"/>
      <c r="E139" s="20">
        <f>E140+E141+E142</f>
        <v>5139119473</v>
      </c>
      <c r="F139" s="118"/>
      <c r="G139" s="118"/>
    </row>
    <row r="140" spans="2:7" ht="21">
      <c r="C140" s="114" t="s">
        <v>8</v>
      </c>
      <c r="D140" s="114"/>
      <c r="E140" s="21">
        <f>E108+E97+E87+E73+E38</f>
        <v>2092328592</v>
      </c>
      <c r="F140" s="118"/>
      <c r="G140" s="118"/>
    </row>
    <row r="141" spans="2:7" ht="21">
      <c r="C141" s="115" t="s">
        <v>66</v>
      </c>
      <c r="D141" s="115"/>
      <c r="E141" s="22">
        <f>E128+E89+E71</f>
        <v>829921892</v>
      </c>
      <c r="F141" s="118"/>
      <c r="G141" s="118"/>
    </row>
    <row r="142" spans="2:7" ht="21">
      <c r="C142" s="116" t="s">
        <v>50</v>
      </c>
      <c r="D142" s="116"/>
      <c r="E142" s="23">
        <f>E136+E102+E91+E78+E50</f>
        <v>2216868989</v>
      </c>
      <c r="F142" s="118"/>
      <c r="G142" s="118"/>
    </row>
    <row r="143" spans="2:7">
      <c r="F143" s="118"/>
      <c r="G143" s="118"/>
    </row>
    <row r="144" spans="2:7">
      <c r="F144" s="118"/>
      <c r="G144" s="118"/>
    </row>
    <row r="145" spans="6:7">
      <c r="F145" s="118"/>
      <c r="G145" s="118"/>
    </row>
    <row r="146" spans="6:7">
      <c r="F146" s="118"/>
      <c r="G146" s="118"/>
    </row>
    <row r="147" spans="6:7">
      <c r="F147" s="118"/>
      <c r="G147" s="118"/>
    </row>
    <row r="148" spans="6:7">
      <c r="F148" s="118"/>
      <c r="G148" s="118"/>
    </row>
    <row r="149" spans="6:7">
      <c r="F149" s="118"/>
      <c r="G149" s="118"/>
    </row>
  </sheetData>
  <mergeCells count="46">
    <mergeCell ref="B137:D137"/>
    <mergeCell ref="C139:D139"/>
    <mergeCell ref="C140:D140"/>
    <mergeCell ref="C141:D141"/>
    <mergeCell ref="C142:D142"/>
    <mergeCell ref="B136:D136"/>
    <mergeCell ref="B97:D97"/>
    <mergeCell ref="B98:B101"/>
    <mergeCell ref="B102:D102"/>
    <mergeCell ref="B103:D103"/>
    <mergeCell ref="B104:E104"/>
    <mergeCell ref="B108:D108"/>
    <mergeCell ref="B109:B122"/>
    <mergeCell ref="B123:B126"/>
    <mergeCell ref="B128:D128"/>
    <mergeCell ref="B129:B135"/>
    <mergeCell ref="B105:B106"/>
    <mergeCell ref="B94:B96"/>
    <mergeCell ref="B73:D73"/>
    <mergeCell ref="B78:D78"/>
    <mergeCell ref="B79:D79"/>
    <mergeCell ref="B80:E80"/>
    <mergeCell ref="B82:B84"/>
    <mergeCell ref="B87:D87"/>
    <mergeCell ref="B89:D89"/>
    <mergeCell ref="B91:D91"/>
    <mergeCell ref="B92:D92"/>
    <mergeCell ref="B93:E93"/>
    <mergeCell ref="B74:B77"/>
    <mergeCell ref="B71:D71"/>
    <mergeCell ref="B24:B26"/>
    <mergeCell ref="B35:B37"/>
    <mergeCell ref="B38:D38"/>
    <mergeCell ref="B39:B49"/>
    <mergeCell ref="B50:D50"/>
    <mergeCell ref="B51:D51"/>
    <mergeCell ref="B52:E52"/>
    <mergeCell ref="B53:B54"/>
    <mergeCell ref="B55:B59"/>
    <mergeCell ref="B60:B70"/>
    <mergeCell ref="B27:B34"/>
    <mergeCell ref="B21:B23"/>
    <mergeCell ref="B1:E1"/>
    <mergeCell ref="B3:E3"/>
    <mergeCell ref="B4:B7"/>
    <mergeCell ref="B8:B20"/>
  </mergeCells>
  <pageMargins left="0.7" right="0.7" top="0.75" bottom="0.75" header="0.3" footer="0.3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Mickoś Agnieszka</dc:creator>
  <cp:keywords/>
  <dc:description/>
  <cp:lastModifiedBy>Bochnak Dawid</cp:lastModifiedBy>
  <cp:revision/>
  <dcterms:created xsi:type="dcterms:W3CDTF">2023-02-28T10:42:14Z</dcterms:created>
  <dcterms:modified xsi:type="dcterms:W3CDTF">2025-04-11T07:30:32Z</dcterms:modified>
  <cp:category/>
  <cp:contentStatus/>
</cp:coreProperties>
</file>