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iaj\Documents\! Z Dysku D\2025\BIP\"/>
    </mc:Choice>
  </mc:AlternateContent>
  <xr:revisionPtr revIDLastSave="0" documentId="8_{0075EAEC-C331-442C-9C35-D2EAB972ABDE}" xr6:coauthVersionLast="36" xr6:coauthVersionMax="36" xr10:uidLastSave="{00000000-0000-0000-0000-000000000000}"/>
  <bookViews>
    <workbookView xWindow="0" yWindow="0" windowWidth="28800" windowHeight="12108" xr2:uid="{08573BC8-B309-4A53-B79C-7DC783333DE2}"/>
  </bookViews>
  <sheets>
    <sheet name="rok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8" i="1" l="1"/>
  <c r="E39" i="1"/>
  <c r="F7" i="1" l="1"/>
  <c r="E7" i="1"/>
  <c r="F17" i="1" l="1"/>
  <c r="E17" i="1"/>
  <c r="G16" i="1" l="1"/>
  <c r="G44" i="1" l="1"/>
  <c r="G5" i="1" l="1"/>
  <c r="G6" i="1"/>
  <c r="D7" i="1"/>
  <c r="G10" i="1"/>
  <c r="G11" i="1"/>
  <c r="G12" i="1"/>
  <c r="D13" i="1"/>
  <c r="D17" i="1" s="1"/>
  <c r="D19" i="1" s="1"/>
  <c r="G13" i="1"/>
  <c r="G14" i="1"/>
  <c r="G24" i="1"/>
  <c r="G25" i="1"/>
  <c r="G26" i="1"/>
  <c r="G27" i="1"/>
  <c r="D28" i="1"/>
  <c r="E28" i="1"/>
  <c r="F28" i="1"/>
  <c r="G31" i="1"/>
  <c r="G32" i="1"/>
  <c r="G33" i="1"/>
  <c r="G34" i="1"/>
  <c r="G35" i="1"/>
  <c r="G36" i="1"/>
  <c r="G37" i="1"/>
  <c r="G39" i="1"/>
  <c r="D40" i="1"/>
  <c r="D46" i="1" s="1"/>
  <c r="G40" i="1"/>
  <c r="G41" i="1"/>
  <c r="G42" i="1"/>
  <c r="G43" i="1"/>
  <c r="G45" i="1"/>
  <c r="E46" i="1"/>
  <c r="F46" i="1"/>
  <c r="F48" i="1" l="1"/>
  <c r="G17" i="1"/>
  <c r="G28" i="1"/>
  <c r="F19" i="1"/>
  <c r="D48" i="1"/>
  <c r="E48" i="1"/>
  <c r="G46" i="1"/>
  <c r="G48" i="1" l="1"/>
  <c r="G7" i="1"/>
  <c r="E19" i="1"/>
  <c r="G19" i="1" s="1"/>
</calcChain>
</file>

<file path=xl/sharedStrings.xml><?xml version="1.0" encoding="utf-8"?>
<sst xmlns="http://schemas.openxmlformats.org/spreadsheetml/2006/main" count="128" uniqueCount="47">
  <si>
    <t>Łącznie</t>
  </si>
  <si>
    <t>Razem:</t>
  </si>
  <si>
    <t>WODGiK</t>
  </si>
  <si>
    <t>75018</t>
  </si>
  <si>
    <t>750</t>
  </si>
  <si>
    <t>WODGiK - OPI TPP 3.0 (wkład własny)</t>
  </si>
  <si>
    <t>ŚZN</t>
  </si>
  <si>
    <t xml:space="preserve">Departament GN </t>
  </si>
  <si>
    <t>Departament GN - PJDW 2.0 (wkład własny)</t>
  </si>
  <si>
    <t>71095</t>
  </si>
  <si>
    <t>710</t>
  </si>
  <si>
    <t>Departament GN</t>
  </si>
  <si>
    <t>Departament GN-GK</t>
  </si>
  <si>
    <t>71012</t>
  </si>
  <si>
    <t>WODGiK - trwałość projektu</t>
  </si>
  <si>
    <t>70005</t>
  </si>
  <si>
    <t>700</t>
  </si>
  <si>
    <t>CzBGiTR</t>
  </si>
  <si>
    <t>01004</t>
  </si>
  <si>
    <t>010</t>
  </si>
  <si>
    <t>BBGiTR</t>
  </si>
  <si>
    <t>Jednostka wykonująca zadanie</t>
  </si>
  <si>
    <t>% wykonania</t>
  </si>
  <si>
    <t>Plan po zmianach na 2024 r.</t>
  </si>
  <si>
    <t>Plan na 2024 r.</t>
  </si>
  <si>
    <t>Rozdział</t>
  </si>
  <si>
    <t>Dział</t>
  </si>
  <si>
    <t>Zadania własne samorządu województwa</t>
  </si>
  <si>
    <t>01005</t>
  </si>
  <si>
    <t>Zadania zlecone z zakresu administracji rządowej</t>
  </si>
  <si>
    <t>Wydatki</t>
  </si>
  <si>
    <t xml:space="preserve">2. </t>
  </si>
  <si>
    <t xml:space="preserve">Łącznie </t>
  </si>
  <si>
    <t>Jednostka zbierająca dochody</t>
  </si>
  <si>
    <t>Dochody własne samorządu województwa</t>
  </si>
  <si>
    <t>Prace urządzeniowo-rolne</t>
  </si>
  <si>
    <t>Zadanie</t>
  </si>
  <si>
    <t>Dotacje otrzymane na realizację zadań z zakresu administracji rządowej</t>
  </si>
  <si>
    <t xml:space="preserve">Dochody </t>
  </si>
  <si>
    <t>1.</t>
  </si>
  <si>
    <t>WODGiK - OPI TPP 3.0 (dofinansowanie)</t>
  </si>
  <si>
    <t>Departament GN (WL)</t>
  </si>
  <si>
    <t>Departament GN - OPI TPP 3.0 (dofinansowanie)</t>
  </si>
  <si>
    <t>Utrzymanie Wojewódzkiego Ośrodka Dokumentacji Geodezyjnej 
i Kartograficznej w Katowicach oraz realizacja zadań zleconych 
z zakresu administracji rządowej zgodnie z art. 7c ust. 1 pkt 2 i 3 ustawy z 17 maja 1989 r. Prawo geodezyjne i kartograficzne (tekst jednolity: Dz. U. 2024 r. poz.1151 z późn. zm.)</t>
  </si>
  <si>
    <t>Wykonanie za                        2024 rok</t>
  </si>
  <si>
    <t xml:space="preserve">Katowice, dnia 27.05.2025 r. </t>
  </si>
  <si>
    <t>Informacja Departamentu Geodezji i Gospodarki Nieruchomościami za 2024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</si>
</sst>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[Red]&quot;-&quot;#,##0.00&quot; &quot;"/>
    <numFmt numFmtId="165" formatCode="#,##0.00;[Red]#,##0.00"/>
    <numFmt numFmtId="166" formatCode="#,##0.00&quot;   &quot;;[Red]&quot;-&quot;#,##0.00&quot;   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8"/>
      <color rgb="FF190DB3"/>
      <name val="Arial Narrow"/>
      <family val="2"/>
      <charset val="238"/>
    </font>
    <font>
      <b/>
      <sz val="10"/>
      <color rgb="FF190DB3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 Narrow"/>
      <family val="2"/>
      <charset val="238"/>
    </font>
    <font>
      <sz val="11"/>
      <name val="Arial PL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/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5" fillId="0" borderId="2" xfId="1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8" fillId="0" borderId="5" xfId="1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16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 wrapText="1"/>
    </xf>
    <xf numFmtId="10" fontId="6" fillId="0" borderId="10" xfId="1" applyNumberFormat="1" applyFont="1" applyBorder="1" applyAlignment="1">
      <alignment horizontal="right" vertical="center" wrapText="1"/>
    </xf>
    <xf numFmtId="166" fontId="6" fillId="0" borderId="10" xfId="0" applyNumberFormat="1" applyFont="1" applyBorder="1" applyAlignment="1">
      <alignment horizontal="right" vertical="center" wrapText="1"/>
    </xf>
    <xf numFmtId="10" fontId="3" fillId="0" borderId="11" xfId="1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vertical="center" wrapText="1"/>
    </xf>
    <xf numFmtId="10" fontId="3" fillId="0" borderId="6" xfId="1" applyNumberFormat="1" applyFont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vertical="center" wrapText="1"/>
    </xf>
    <xf numFmtId="10" fontId="3" fillId="0" borderId="17" xfId="1" applyNumberFormat="1" applyFont="1" applyBorder="1" applyAlignment="1">
      <alignment horizontal="right" vertical="center" wrapText="1"/>
    </xf>
    <xf numFmtId="166" fontId="6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2" fillId="0" borderId="0" xfId="0" applyFont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5A8B-E35A-407C-901E-4B19C5823BAD}">
  <sheetPr>
    <pageSetUpPr fitToPage="1"/>
  </sheetPr>
  <dimension ref="A1:M52"/>
  <sheetViews>
    <sheetView tabSelected="1" workbookViewId="0">
      <selection activeCell="N4" sqref="N4"/>
    </sheetView>
  </sheetViews>
  <sheetFormatPr defaultColWidth="9.109375" defaultRowHeight="13.8"/>
  <cols>
    <col min="1" max="1" width="11.5546875" style="1" customWidth="1"/>
    <col min="2" max="2" width="6.109375" style="1" customWidth="1"/>
    <col min="3" max="3" width="6.6640625" style="1" customWidth="1"/>
    <col min="4" max="4" width="12.44140625" style="1" customWidth="1"/>
    <col min="5" max="5" width="12" style="1" customWidth="1"/>
    <col min="6" max="6" width="13" style="1" customWidth="1"/>
    <col min="7" max="7" width="9.88671875" style="1" customWidth="1"/>
    <col min="8" max="8" width="35.5546875" style="1" customWidth="1"/>
    <col min="9" max="9" width="9.44140625" style="1" customWidth="1"/>
    <col min="10" max="10" width="14.88671875" style="1" customWidth="1"/>
    <col min="11" max="11" width="17.44140625" style="1" customWidth="1"/>
    <col min="12" max="16384" width="9.109375" style="1"/>
  </cols>
  <sheetData>
    <row r="1" spans="1:13" customFormat="1" ht="59.25" customHeight="1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51"/>
      <c r="K1" s="1"/>
    </row>
    <row r="2" spans="1:13" customFormat="1" ht="21" customHeight="1">
      <c r="A2" s="39" t="s">
        <v>39</v>
      </c>
      <c r="B2" s="73" t="s">
        <v>38</v>
      </c>
      <c r="C2" s="73"/>
      <c r="D2" s="73"/>
      <c r="E2" s="73"/>
      <c r="F2" s="73"/>
      <c r="G2" s="73"/>
      <c r="H2" s="73"/>
      <c r="I2" s="39"/>
      <c r="J2" s="51"/>
      <c r="K2" s="1"/>
    </row>
    <row r="3" spans="1:13" customFormat="1" ht="30.75" customHeight="1">
      <c r="A3" s="39"/>
      <c r="B3" s="77" t="s">
        <v>37</v>
      </c>
      <c r="C3" s="77"/>
      <c r="D3" s="77"/>
      <c r="E3" s="77"/>
      <c r="F3" s="77"/>
      <c r="G3" s="77"/>
      <c r="H3" s="77"/>
      <c r="I3" s="39"/>
      <c r="J3" s="51"/>
      <c r="K3" s="1"/>
    </row>
    <row r="4" spans="1:13" customFormat="1" ht="20.399999999999999">
      <c r="A4" s="39"/>
      <c r="B4" s="29" t="s">
        <v>26</v>
      </c>
      <c r="C4" s="30" t="s">
        <v>25</v>
      </c>
      <c r="D4" s="30" t="s">
        <v>24</v>
      </c>
      <c r="E4" s="30" t="s">
        <v>23</v>
      </c>
      <c r="F4" s="30" t="s">
        <v>44</v>
      </c>
      <c r="G4" s="30" t="s">
        <v>22</v>
      </c>
      <c r="H4" s="29" t="s">
        <v>36</v>
      </c>
      <c r="I4" s="39"/>
      <c r="J4" s="51"/>
      <c r="K4" s="1"/>
    </row>
    <row r="5" spans="1:13" customFormat="1" ht="27.75" customHeight="1">
      <c r="A5" s="39"/>
      <c r="B5" s="60" t="s">
        <v>19</v>
      </c>
      <c r="C5" s="61" t="s">
        <v>28</v>
      </c>
      <c r="D5" s="62">
        <v>828000</v>
      </c>
      <c r="E5" s="62">
        <v>828000</v>
      </c>
      <c r="F5" s="62">
        <v>827996.23</v>
      </c>
      <c r="G5" s="63">
        <f>F5/E5</f>
        <v>0.99999544685990338</v>
      </c>
      <c r="H5" s="66" t="s">
        <v>35</v>
      </c>
      <c r="I5" s="39"/>
      <c r="J5" s="51"/>
      <c r="K5" s="1"/>
      <c r="M5" s="58"/>
    </row>
    <row r="6" spans="1:13" customFormat="1" ht="106.5" customHeight="1">
      <c r="A6" s="39"/>
      <c r="B6" s="52" t="s">
        <v>10</v>
      </c>
      <c r="C6" s="52" t="s">
        <v>13</v>
      </c>
      <c r="D6" s="28">
        <v>3033000</v>
      </c>
      <c r="E6" s="28">
        <v>3230879</v>
      </c>
      <c r="F6" s="28">
        <v>3228593.8</v>
      </c>
      <c r="G6" s="57">
        <f>F6/E6</f>
        <v>0.99929270022182815</v>
      </c>
      <c r="H6" s="65" t="s">
        <v>43</v>
      </c>
      <c r="I6" s="39"/>
      <c r="J6" s="51"/>
      <c r="K6" s="1"/>
    </row>
    <row r="7" spans="1:13" customFormat="1" ht="15.6">
      <c r="A7" s="39"/>
      <c r="B7" s="78" t="s">
        <v>1</v>
      </c>
      <c r="C7" s="79"/>
      <c r="D7" s="47">
        <f>SUM(D5:D6)</f>
        <v>3861000</v>
      </c>
      <c r="E7" s="47">
        <f>SUM(E5:E6)</f>
        <v>4058879</v>
      </c>
      <c r="F7" s="47">
        <f>SUM(F5:F6)</f>
        <v>4056590.03</v>
      </c>
      <c r="G7" s="46">
        <f>F7/E7</f>
        <v>0.99943605857676465</v>
      </c>
      <c r="H7" s="64"/>
      <c r="I7" s="39"/>
      <c r="J7" s="51"/>
      <c r="K7" s="1"/>
    </row>
    <row r="8" spans="1:13" customFormat="1" ht="32.25" customHeight="1">
      <c r="A8" s="39"/>
      <c r="B8" s="80" t="s">
        <v>34</v>
      </c>
      <c r="C8" s="80"/>
      <c r="D8" s="80"/>
      <c r="E8" s="80"/>
      <c r="F8" s="80"/>
      <c r="G8" s="80"/>
      <c r="H8" s="80"/>
      <c r="I8" s="39"/>
      <c r="J8" s="51"/>
      <c r="K8" s="1"/>
    </row>
    <row r="9" spans="1:13" customFormat="1" ht="20.399999999999999">
      <c r="A9" s="39"/>
      <c r="B9" s="29" t="s">
        <v>26</v>
      </c>
      <c r="C9" s="30" t="s">
        <v>25</v>
      </c>
      <c r="D9" s="30" t="s">
        <v>24</v>
      </c>
      <c r="E9" s="30" t="s">
        <v>23</v>
      </c>
      <c r="F9" s="30" t="s">
        <v>44</v>
      </c>
      <c r="G9" s="29" t="s">
        <v>22</v>
      </c>
      <c r="H9" s="29" t="s">
        <v>33</v>
      </c>
      <c r="I9" s="39"/>
      <c r="J9" s="56"/>
      <c r="K9" s="1"/>
    </row>
    <row r="10" spans="1:13" customFormat="1" ht="15.6">
      <c r="A10" s="39"/>
      <c r="B10" s="53" t="s">
        <v>19</v>
      </c>
      <c r="C10" s="52" t="s">
        <v>18</v>
      </c>
      <c r="D10" s="28">
        <v>2680513</v>
      </c>
      <c r="E10" s="28">
        <v>2680513</v>
      </c>
      <c r="F10" s="28">
        <v>2681068.41</v>
      </c>
      <c r="G10" s="48">
        <f t="shared" ref="G10:G17" si="0">F10/E10</f>
        <v>1.0002072028749722</v>
      </c>
      <c r="H10" s="17" t="s">
        <v>20</v>
      </c>
      <c r="I10" s="39"/>
      <c r="J10" s="51"/>
      <c r="K10" s="1"/>
    </row>
    <row r="11" spans="1:13" customFormat="1" ht="15.6">
      <c r="A11" s="39"/>
      <c r="B11" s="53" t="s">
        <v>19</v>
      </c>
      <c r="C11" s="52" t="s">
        <v>18</v>
      </c>
      <c r="D11" s="28">
        <v>3382766</v>
      </c>
      <c r="E11" s="28">
        <v>3382766</v>
      </c>
      <c r="F11" s="28">
        <v>3422250.98</v>
      </c>
      <c r="G11" s="48">
        <f t="shared" si="0"/>
        <v>1.01167239472077</v>
      </c>
      <c r="H11" s="22" t="s">
        <v>17</v>
      </c>
      <c r="I11" s="39"/>
      <c r="J11" s="51"/>
      <c r="K11" s="1"/>
    </row>
    <row r="12" spans="1:13" customFormat="1" ht="15.6">
      <c r="A12" s="39"/>
      <c r="B12" s="55" t="s">
        <v>16</v>
      </c>
      <c r="C12" s="49" t="s">
        <v>15</v>
      </c>
      <c r="D12" s="28">
        <v>4839585</v>
      </c>
      <c r="E12" s="54">
        <v>4839585</v>
      </c>
      <c r="F12" s="28">
        <v>5363931.4800000004</v>
      </c>
      <c r="G12" s="48">
        <f t="shared" si="0"/>
        <v>1.1083453395280796</v>
      </c>
      <c r="H12" s="17" t="s">
        <v>6</v>
      </c>
      <c r="I12" s="39"/>
      <c r="J12" s="51"/>
      <c r="K12" s="1"/>
    </row>
    <row r="13" spans="1:13" customFormat="1" ht="15.6">
      <c r="A13" s="39"/>
      <c r="B13" s="53" t="s">
        <v>16</v>
      </c>
      <c r="C13" s="52" t="s">
        <v>15</v>
      </c>
      <c r="D13" s="28">
        <f>423176+678000+3053153+7634+2086391+586260</f>
        <v>6834614</v>
      </c>
      <c r="E13" s="28">
        <v>6834614</v>
      </c>
      <c r="F13" s="28">
        <v>6827908.1600000001</v>
      </c>
      <c r="G13" s="48">
        <f t="shared" si="0"/>
        <v>0.99901884144444741</v>
      </c>
      <c r="H13" s="17" t="s">
        <v>41</v>
      </c>
      <c r="I13" s="39"/>
      <c r="J13" s="51"/>
      <c r="K13" s="1"/>
    </row>
    <row r="14" spans="1:13" customFormat="1" ht="15.6">
      <c r="A14" s="39"/>
      <c r="B14" s="50" t="s">
        <v>10</v>
      </c>
      <c r="C14" s="49" t="s">
        <v>13</v>
      </c>
      <c r="D14" s="28">
        <v>6800</v>
      </c>
      <c r="E14" s="28">
        <v>6800</v>
      </c>
      <c r="F14" s="28">
        <v>7732.63</v>
      </c>
      <c r="G14" s="48">
        <f t="shared" si="0"/>
        <v>1.1371514705882353</v>
      </c>
      <c r="H14" s="22" t="s">
        <v>2</v>
      </c>
      <c r="I14" s="39"/>
      <c r="J14" s="38"/>
      <c r="K14" s="26"/>
      <c r="L14" s="24"/>
      <c r="M14" s="24"/>
    </row>
    <row r="15" spans="1:13" customFormat="1" ht="15.6">
      <c r="A15" s="67"/>
      <c r="B15" s="50" t="s">
        <v>10</v>
      </c>
      <c r="C15" s="49" t="s">
        <v>13</v>
      </c>
      <c r="D15" s="28">
        <v>0</v>
      </c>
      <c r="E15" s="19">
        <v>14498</v>
      </c>
      <c r="F15" s="19">
        <v>14497.4</v>
      </c>
      <c r="G15" s="48">
        <f t="shared" ref="G15" si="1">F15/E15</f>
        <v>0.99995861498137673</v>
      </c>
      <c r="H15" s="17" t="s">
        <v>41</v>
      </c>
      <c r="I15" s="67"/>
      <c r="J15" s="38"/>
      <c r="K15" s="26"/>
      <c r="L15" s="24"/>
      <c r="M15" s="24"/>
    </row>
    <row r="16" spans="1:13" customFormat="1" ht="15.6">
      <c r="A16" s="59"/>
      <c r="B16" s="52" t="s">
        <v>4</v>
      </c>
      <c r="C16" s="52" t="s">
        <v>3</v>
      </c>
      <c r="D16" s="28">
        <v>0</v>
      </c>
      <c r="E16" s="28">
        <v>229900</v>
      </c>
      <c r="F16" s="28">
        <v>97702.32</v>
      </c>
      <c r="G16" s="57">
        <f>F16/E16</f>
        <v>0.42497746846454981</v>
      </c>
      <c r="H16" s="68" t="s">
        <v>42</v>
      </c>
      <c r="I16" s="59"/>
      <c r="J16" s="38"/>
      <c r="K16" s="26"/>
      <c r="L16" s="24"/>
      <c r="M16" s="24"/>
    </row>
    <row r="17" spans="1:13" customFormat="1" ht="15.6">
      <c r="A17" s="39"/>
      <c r="B17" s="69" t="s">
        <v>1</v>
      </c>
      <c r="C17" s="69"/>
      <c r="D17" s="47">
        <f>SUM(D10:D14)</f>
        <v>17744278</v>
      </c>
      <c r="E17" s="47">
        <f>SUM(E10:E16)</f>
        <v>17988676</v>
      </c>
      <c r="F17" s="47">
        <f>SUM(F10:F16)</f>
        <v>18415091.379999999</v>
      </c>
      <c r="G17" s="46">
        <f t="shared" si="0"/>
        <v>1.0237046561959311</v>
      </c>
      <c r="H17" s="12"/>
      <c r="I17" s="39"/>
      <c r="J17" s="38"/>
      <c r="K17" s="26"/>
      <c r="L17" s="24"/>
      <c r="M17" s="24"/>
    </row>
    <row r="18" spans="1:13" customFormat="1" ht="16.2" thickBot="1">
      <c r="A18" s="39"/>
      <c r="B18" s="32"/>
      <c r="C18" s="32"/>
      <c r="D18" s="45"/>
      <c r="E18" s="45"/>
      <c r="F18" s="45"/>
      <c r="G18" s="45"/>
      <c r="H18" s="37"/>
      <c r="I18" s="39"/>
      <c r="J18" s="38"/>
      <c r="K18" s="26"/>
      <c r="L18" s="24"/>
      <c r="M18" s="24"/>
    </row>
    <row r="19" spans="1:13" customFormat="1" ht="16.2" thickBot="1">
      <c r="A19" s="39"/>
      <c r="B19" s="70" t="s">
        <v>32</v>
      </c>
      <c r="C19" s="70"/>
      <c r="D19" s="44">
        <f>D7+D17</f>
        <v>21605278</v>
      </c>
      <c r="E19" s="44">
        <f>E7+E17</f>
        <v>22047555</v>
      </c>
      <c r="F19" s="44">
        <f>F7+F17</f>
        <v>22471681.41</v>
      </c>
      <c r="G19" s="43">
        <f>F19/E19</f>
        <v>1.019236890893344</v>
      </c>
      <c r="H19" s="42"/>
      <c r="I19" s="39"/>
      <c r="J19" s="38"/>
      <c r="K19" s="26"/>
      <c r="L19" s="24"/>
      <c r="M19" s="24"/>
    </row>
    <row r="20" spans="1:13" customFormat="1" ht="15.6">
      <c r="A20" s="39"/>
      <c r="B20" s="40"/>
      <c r="C20" s="40"/>
      <c r="D20" s="41"/>
      <c r="E20" s="41"/>
      <c r="F20" s="41"/>
      <c r="G20" s="41"/>
      <c r="H20" s="40"/>
      <c r="I20" s="39"/>
      <c r="J20" s="38"/>
      <c r="K20" s="26"/>
      <c r="L20" s="24"/>
      <c r="M20" s="24"/>
    </row>
    <row r="21" spans="1:13" customFormat="1" ht="23.25" customHeight="1">
      <c r="A21" s="39" t="s">
        <v>31</v>
      </c>
      <c r="B21" s="73" t="s">
        <v>30</v>
      </c>
      <c r="C21" s="73"/>
      <c r="D21" s="73"/>
      <c r="E21" s="73"/>
      <c r="F21" s="73"/>
      <c r="G21" s="73"/>
      <c r="H21" s="73"/>
      <c r="I21" s="39"/>
      <c r="J21" s="38"/>
      <c r="K21" s="26"/>
      <c r="L21" s="24"/>
      <c r="M21" s="24"/>
    </row>
    <row r="22" spans="1:13" customFormat="1" ht="24" customHeight="1">
      <c r="A22" s="1"/>
      <c r="B22" s="74" t="s">
        <v>29</v>
      </c>
      <c r="C22" s="74"/>
      <c r="D22" s="74"/>
      <c r="E22" s="74"/>
      <c r="F22" s="74"/>
      <c r="G22" s="74"/>
      <c r="H22" s="74"/>
      <c r="I22" s="32"/>
      <c r="J22" s="31"/>
      <c r="K22" s="26"/>
      <c r="L22" s="24"/>
      <c r="M22" s="24"/>
    </row>
    <row r="23" spans="1:13" customFormat="1" ht="20.399999999999999">
      <c r="A23" s="1"/>
      <c r="B23" s="29" t="s">
        <v>26</v>
      </c>
      <c r="C23" s="29" t="s">
        <v>25</v>
      </c>
      <c r="D23" s="30" t="s">
        <v>24</v>
      </c>
      <c r="E23" s="30" t="s">
        <v>23</v>
      </c>
      <c r="F23" s="30" t="s">
        <v>44</v>
      </c>
      <c r="G23" s="29" t="s">
        <v>22</v>
      </c>
      <c r="H23" s="29" t="s">
        <v>21</v>
      </c>
      <c r="I23" s="23"/>
      <c r="J23" s="26"/>
      <c r="K23" s="26"/>
      <c r="L23" s="24"/>
      <c r="M23" s="24"/>
    </row>
    <row r="24" spans="1:13" customFormat="1" ht="16.5" customHeight="1">
      <c r="A24" s="1"/>
      <c r="B24" s="20" t="s">
        <v>19</v>
      </c>
      <c r="C24" s="20" t="s">
        <v>28</v>
      </c>
      <c r="D24" s="19">
        <v>391000</v>
      </c>
      <c r="E24" s="19">
        <v>391000</v>
      </c>
      <c r="F24" s="19">
        <v>390996.23</v>
      </c>
      <c r="G24" s="18">
        <f>F24/E24</f>
        <v>0.9999903580562659</v>
      </c>
      <c r="H24" s="22" t="s">
        <v>20</v>
      </c>
      <c r="I24" s="37"/>
      <c r="J24" s="36"/>
      <c r="K24" s="26"/>
      <c r="L24" s="24"/>
      <c r="M24" s="24"/>
    </row>
    <row r="25" spans="1:13" customFormat="1" ht="16.5" customHeight="1">
      <c r="A25" s="1"/>
      <c r="B25" s="20" t="s">
        <v>19</v>
      </c>
      <c r="C25" s="20" t="s">
        <v>28</v>
      </c>
      <c r="D25" s="19">
        <v>437000</v>
      </c>
      <c r="E25" s="19">
        <v>437000</v>
      </c>
      <c r="F25" s="19">
        <v>437000</v>
      </c>
      <c r="G25" s="18">
        <f>F25/E25</f>
        <v>1</v>
      </c>
      <c r="H25" s="22" t="s">
        <v>17</v>
      </c>
      <c r="I25" s="37"/>
      <c r="J25" s="36"/>
      <c r="K25" s="26"/>
      <c r="L25" s="24"/>
      <c r="M25" s="24"/>
    </row>
    <row r="26" spans="1:13" customFormat="1" ht="16.5" customHeight="1">
      <c r="A26" s="1"/>
      <c r="B26" s="21" t="s">
        <v>10</v>
      </c>
      <c r="C26" s="21" t="s">
        <v>13</v>
      </c>
      <c r="D26" s="19">
        <v>2733000</v>
      </c>
      <c r="E26" s="19">
        <v>3004559</v>
      </c>
      <c r="F26" s="19">
        <v>3002273.8</v>
      </c>
      <c r="G26" s="18">
        <f>F26/E26</f>
        <v>0.99923942249095454</v>
      </c>
      <c r="H26" s="22" t="s">
        <v>2</v>
      </c>
      <c r="I26" s="37"/>
      <c r="J26" s="36"/>
      <c r="K26" s="26"/>
      <c r="L26" s="24"/>
      <c r="M26" s="24"/>
    </row>
    <row r="27" spans="1:13" customFormat="1" ht="15" customHeight="1">
      <c r="A27" s="1"/>
      <c r="B27" s="20" t="s">
        <v>10</v>
      </c>
      <c r="C27" s="20" t="s">
        <v>13</v>
      </c>
      <c r="D27" s="19">
        <v>300000</v>
      </c>
      <c r="E27" s="19">
        <v>226320</v>
      </c>
      <c r="F27" s="19">
        <v>226320</v>
      </c>
      <c r="G27" s="18">
        <f>F27/E27</f>
        <v>1</v>
      </c>
      <c r="H27" s="22" t="s">
        <v>11</v>
      </c>
      <c r="I27" s="37"/>
      <c r="J27" s="36"/>
      <c r="K27" s="26"/>
      <c r="L27" s="24"/>
      <c r="M27" s="24"/>
    </row>
    <row r="28" spans="1:13" customFormat="1" ht="14.4">
      <c r="A28" s="1"/>
      <c r="B28" s="75" t="s">
        <v>1</v>
      </c>
      <c r="C28" s="75"/>
      <c r="D28" s="14">
        <f>SUM(D24:D27)</f>
        <v>3861000</v>
      </c>
      <c r="E28" s="14">
        <f>SUM(E24:E27)</f>
        <v>4058879</v>
      </c>
      <c r="F28" s="14">
        <f>SUM(F24:F27)</f>
        <v>4056590.03</v>
      </c>
      <c r="G28" s="13">
        <f>F28/E28</f>
        <v>0.99943605857676465</v>
      </c>
      <c r="H28" s="35"/>
      <c r="I28" s="34"/>
      <c r="J28" s="33"/>
      <c r="K28" s="26"/>
      <c r="L28" s="24"/>
      <c r="M28" s="24"/>
    </row>
    <row r="29" spans="1:13" customFormat="1" ht="29.25" customHeight="1">
      <c r="A29" s="1"/>
      <c r="B29" s="76" t="s">
        <v>27</v>
      </c>
      <c r="C29" s="76"/>
      <c r="D29" s="76"/>
      <c r="E29" s="76"/>
      <c r="F29" s="76"/>
      <c r="G29" s="76"/>
      <c r="H29" s="76"/>
      <c r="I29" s="32"/>
      <c r="J29" s="31"/>
      <c r="K29" s="26"/>
      <c r="L29" s="24"/>
      <c r="M29" s="24"/>
    </row>
    <row r="30" spans="1:13" customFormat="1" ht="20.399999999999999">
      <c r="A30" s="1"/>
      <c r="B30" s="29" t="s">
        <v>26</v>
      </c>
      <c r="C30" s="29" t="s">
        <v>25</v>
      </c>
      <c r="D30" s="30" t="s">
        <v>24</v>
      </c>
      <c r="E30" s="30" t="s">
        <v>23</v>
      </c>
      <c r="F30" s="30" t="s">
        <v>44</v>
      </c>
      <c r="G30" s="29" t="s">
        <v>22</v>
      </c>
      <c r="H30" s="29" t="s">
        <v>21</v>
      </c>
      <c r="I30" s="23"/>
      <c r="J30" s="27"/>
      <c r="K30" s="26"/>
      <c r="L30" s="24"/>
      <c r="M30" s="24"/>
    </row>
    <row r="31" spans="1:13" customFormat="1" ht="17.25" customHeight="1">
      <c r="A31" s="1"/>
      <c r="B31" s="20" t="s">
        <v>19</v>
      </c>
      <c r="C31" s="20" t="s">
        <v>18</v>
      </c>
      <c r="D31" s="19">
        <v>5109743</v>
      </c>
      <c r="E31" s="28">
        <v>5514604</v>
      </c>
      <c r="F31" s="28">
        <v>5492607.8499999996</v>
      </c>
      <c r="G31" s="18">
        <f t="shared" ref="G31:G46" si="2">F31/E31</f>
        <v>0.99601129110993281</v>
      </c>
      <c r="H31" s="17" t="s">
        <v>20</v>
      </c>
      <c r="I31" s="23"/>
      <c r="J31" s="27"/>
      <c r="K31" s="26"/>
      <c r="L31" s="24"/>
      <c r="M31" s="24"/>
    </row>
    <row r="32" spans="1:13" customFormat="1" ht="18" customHeight="1">
      <c r="A32" s="1"/>
      <c r="B32" s="20" t="s">
        <v>19</v>
      </c>
      <c r="C32" s="20" t="s">
        <v>18</v>
      </c>
      <c r="D32" s="19">
        <v>7894383</v>
      </c>
      <c r="E32" s="19">
        <v>8558043</v>
      </c>
      <c r="F32" s="19">
        <v>8213295.9000000004</v>
      </c>
      <c r="G32" s="18">
        <f t="shared" si="2"/>
        <v>0.95971659642280371</v>
      </c>
      <c r="H32" s="22" t="s">
        <v>17</v>
      </c>
      <c r="I32" s="23"/>
      <c r="J32" s="27"/>
      <c r="K32" s="26"/>
      <c r="L32" s="24"/>
      <c r="M32" s="24"/>
    </row>
    <row r="33" spans="1:13" customFormat="1" ht="19.5" customHeight="1">
      <c r="A33" s="1"/>
      <c r="B33" s="21" t="s">
        <v>16</v>
      </c>
      <c r="C33" s="21" t="s">
        <v>15</v>
      </c>
      <c r="D33" s="19">
        <v>517500</v>
      </c>
      <c r="E33" s="19">
        <v>176300</v>
      </c>
      <c r="F33" s="19">
        <v>97843.04</v>
      </c>
      <c r="G33" s="18">
        <f t="shared" si="2"/>
        <v>0.55498037436188308</v>
      </c>
      <c r="H33" s="17" t="s">
        <v>11</v>
      </c>
      <c r="I33" s="23"/>
      <c r="J33" s="25"/>
      <c r="K33" s="25"/>
      <c r="L33" s="24"/>
      <c r="M33" s="24"/>
    </row>
    <row r="34" spans="1:13" customFormat="1" ht="20.25" customHeight="1">
      <c r="A34" s="1"/>
      <c r="B34" s="21" t="s">
        <v>16</v>
      </c>
      <c r="C34" s="21" t="s">
        <v>15</v>
      </c>
      <c r="D34" s="19">
        <v>6975836</v>
      </c>
      <c r="E34" s="19">
        <v>7917836</v>
      </c>
      <c r="F34" s="19">
        <v>7244417.4900000002</v>
      </c>
      <c r="G34" s="18">
        <f t="shared" si="2"/>
        <v>0.91494917171813106</v>
      </c>
      <c r="H34" s="22" t="s">
        <v>6</v>
      </c>
      <c r="I34" s="23"/>
      <c r="J34" s="15"/>
      <c r="K34" s="1"/>
    </row>
    <row r="35" spans="1:13" customFormat="1" ht="18.75" customHeight="1">
      <c r="A35" s="1"/>
      <c r="B35" s="21" t="s">
        <v>10</v>
      </c>
      <c r="C35" s="21" t="s">
        <v>13</v>
      </c>
      <c r="D35" s="19">
        <v>576846</v>
      </c>
      <c r="E35" s="19">
        <v>950876</v>
      </c>
      <c r="F35" s="19">
        <v>950867.6</v>
      </c>
      <c r="G35" s="18">
        <f t="shared" si="2"/>
        <v>0.99999116604057725</v>
      </c>
      <c r="H35" s="22" t="s">
        <v>2</v>
      </c>
      <c r="I35" s="16"/>
      <c r="J35" s="15"/>
      <c r="K35" s="1"/>
    </row>
    <row r="36" spans="1:13" customFormat="1" ht="18.75" customHeight="1">
      <c r="A36" s="1"/>
      <c r="B36" s="21" t="s">
        <v>10</v>
      </c>
      <c r="C36" s="21" t="s">
        <v>13</v>
      </c>
      <c r="D36" s="19">
        <v>404000</v>
      </c>
      <c r="E36" s="19">
        <v>244000</v>
      </c>
      <c r="F36" s="19">
        <v>223171.20000000001</v>
      </c>
      <c r="G36" s="18">
        <f t="shared" si="2"/>
        <v>0.91463606557377053</v>
      </c>
      <c r="H36" s="22" t="s">
        <v>14</v>
      </c>
      <c r="I36" s="16"/>
      <c r="J36" s="15"/>
      <c r="K36" s="1"/>
    </row>
    <row r="37" spans="1:13" customFormat="1" ht="18.75" customHeight="1">
      <c r="A37" s="1"/>
      <c r="B37" s="21" t="s">
        <v>10</v>
      </c>
      <c r="C37" s="21" t="s">
        <v>13</v>
      </c>
      <c r="D37" s="19">
        <v>101800</v>
      </c>
      <c r="E37" s="19">
        <v>6800</v>
      </c>
      <c r="F37" s="19">
        <v>0</v>
      </c>
      <c r="G37" s="18">
        <f t="shared" si="2"/>
        <v>0</v>
      </c>
      <c r="H37" s="17" t="s">
        <v>12</v>
      </c>
      <c r="I37" s="16"/>
      <c r="J37" s="15"/>
      <c r="K37" s="1"/>
    </row>
    <row r="38" spans="1:13" customFormat="1" ht="18.75" customHeight="1">
      <c r="A38" s="1"/>
      <c r="B38" s="21" t="s">
        <v>10</v>
      </c>
      <c r="C38" s="21" t="s">
        <v>13</v>
      </c>
      <c r="D38" s="19">
        <v>0</v>
      </c>
      <c r="E38" s="19">
        <v>14498</v>
      </c>
      <c r="F38" s="19">
        <v>14497.4</v>
      </c>
      <c r="G38" s="18">
        <f t="shared" si="2"/>
        <v>0.99995861498137673</v>
      </c>
      <c r="H38" s="17" t="s">
        <v>11</v>
      </c>
      <c r="I38" s="16"/>
      <c r="J38" s="15"/>
      <c r="K38" s="1"/>
    </row>
    <row r="39" spans="1:13" customFormat="1" ht="18.75" customHeight="1">
      <c r="A39" s="1"/>
      <c r="B39" s="20" t="s">
        <v>10</v>
      </c>
      <c r="C39" s="20" t="s">
        <v>9</v>
      </c>
      <c r="D39" s="19">
        <v>100000</v>
      </c>
      <c r="E39" s="19">
        <f>19932+40</f>
        <v>19972</v>
      </c>
      <c r="F39" s="19">
        <v>18817.75</v>
      </c>
      <c r="G39" s="18">
        <f t="shared" si="2"/>
        <v>0.94220658922491485</v>
      </c>
      <c r="H39" s="17" t="s">
        <v>11</v>
      </c>
      <c r="I39" s="16"/>
      <c r="J39" s="15"/>
      <c r="K39" s="1"/>
    </row>
    <row r="40" spans="1:13" customFormat="1" ht="18.75" customHeight="1">
      <c r="A40" s="1"/>
      <c r="B40" s="20" t="s">
        <v>10</v>
      </c>
      <c r="C40" s="20" t="s">
        <v>9</v>
      </c>
      <c r="D40" s="19">
        <f>225+7559</f>
        <v>7784</v>
      </c>
      <c r="E40" s="19">
        <v>225</v>
      </c>
      <c r="F40" s="19">
        <v>0</v>
      </c>
      <c r="G40" s="18">
        <f t="shared" si="2"/>
        <v>0</v>
      </c>
      <c r="H40" s="17" t="s">
        <v>8</v>
      </c>
      <c r="I40" s="16"/>
      <c r="J40" s="15"/>
      <c r="K40" s="1"/>
    </row>
    <row r="41" spans="1:13" customFormat="1" ht="18.75" customHeight="1">
      <c r="A41" s="1"/>
      <c r="B41" s="20" t="s">
        <v>4</v>
      </c>
      <c r="C41" s="20" t="s">
        <v>3</v>
      </c>
      <c r="D41" s="19">
        <v>5000</v>
      </c>
      <c r="E41" s="19">
        <v>4830</v>
      </c>
      <c r="F41" s="19">
        <v>4830</v>
      </c>
      <c r="G41" s="18">
        <f t="shared" si="2"/>
        <v>1</v>
      </c>
      <c r="H41" s="17" t="s">
        <v>7</v>
      </c>
      <c r="I41" s="16"/>
      <c r="J41" s="15"/>
      <c r="K41" s="1"/>
    </row>
    <row r="42" spans="1:13" customFormat="1" ht="19.5" customHeight="1">
      <c r="A42" s="1"/>
      <c r="B42" s="20" t="s">
        <v>4</v>
      </c>
      <c r="C42" s="20" t="s">
        <v>3</v>
      </c>
      <c r="D42" s="19">
        <v>3730238</v>
      </c>
      <c r="E42" s="19">
        <v>3911817</v>
      </c>
      <c r="F42" s="19">
        <v>3883838.8</v>
      </c>
      <c r="G42" s="18">
        <f t="shared" si="2"/>
        <v>0.99284777380945988</v>
      </c>
      <c r="H42" s="17" t="s">
        <v>6</v>
      </c>
      <c r="I42" s="16"/>
      <c r="J42" s="15"/>
      <c r="K42" s="1"/>
    </row>
    <row r="43" spans="1:13" customFormat="1" ht="19.5" customHeight="1">
      <c r="A43" s="1"/>
      <c r="B43" s="20" t="s">
        <v>4</v>
      </c>
      <c r="C43" s="20" t="s">
        <v>3</v>
      </c>
      <c r="D43" s="19">
        <v>29500</v>
      </c>
      <c r="E43" s="19">
        <v>12100</v>
      </c>
      <c r="F43" s="19">
        <v>5142.2299999999996</v>
      </c>
      <c r="G43" s="18">
        <f t="shared" si="2"/>
        <v>0.42497768595041319</v>
      </c>
      <c r="H43" s="17" t="s">
        <v>5</v>
      </c>
      <c r="I43" s="16"/>
      <c r="J43" s="15"/>
      <c r="K43" s="1"/>
    </row>
    <row r="44" spans="1:13" customFormat="1" ht="19.5" customHeight="1">
      <c r="A44" s="1"/>
      <c r="B44" s="20" t="s">
        <v>4</v>
      </c>
      <c r="C44" s="20" t="s">
        <v>3</v>
      </c>
      <c r="D44" s="19">
        <v>0</v>
      </c>
      <c r="E44" s="19">
        <v>229900</v>
      </c>
      <c r="F44" s="19">
        <v>97702.32</v>
      </c>
      <c r="G44" s="18">
        <f t="shared" si="2"/>
        <v>0.42497746846454981</v>
      </c>
      <c r="H44" s="17" t="s">
        <v>40</v>
      </c>
      <c r="I44" s="16"/>
      <c r="J44" s="15"/>
      <c r="K44" s="1"/>
    </row>
    <row r="45" spans="1:13" customFormat="1" ht="19.5" customHeight="1">
      <c r="A45" s="1"/>
      <c r="B45" s="20" t="s">
        <v>4</v>
      </c>
      <c r="C45" s="20" t="s">
        <v>3</v>
      </c>
      <c r="D45" s="19">
        <v>1910484</v>
      </c>
      <c r="E45" s="19">
        <v>2124015</v>
      </c>
      <c r="F45" s="19">
        <v>2121835.0699999998</v>
      </c>
      <c r="G45" s="18">
        <f t="shared" si="2"/>
        <v>0.99897367485634514</v>
      </c>
      <c r="H45" s="17" t="s">
        <v>2</v>
      </c>
      <c r="I45" s="16"/>
      <c r="J45" s="15"/>
      <c r="K45" s="1"/>
    </row>
    <row r="46" spans="1:13" customFormat="1" ht="18" customHeight="1">
      <c r="A46" s="1"/>
      <c r="B46" s="75" t="s">
        <v>1</v>
      </c>
      <c r="C46" s="75"/>
      <c r="D46" s="14">
        <f>SUM(D31:D45)</f>
        <v>27363114</v>
      </c>
      <c r="E46" s="14">
        <f>SUM(E31:E45)</f>
        <v>29685816</v>
      </c>
      <c r="F46" s="14">
        <f>SUM(F31:F45)</f>
        <v>28368866.650000002</v>
      </c>
      <c r="G46" s="13">
        <f t="shared" si="2"/>
        <v>0.9556370843907408</v>
      </c>
      <c r="H46" s="12"/>
      <c r="I46" s="11"/>
      <c r="J46" s="11"/>
      <c r="K46" s="1"/>
    </row>
    <row r="47" spans="1:13" customFormat="1" ht="15" thickBot="1">
      <c r="A47" s="1"/>
      <c r="B47" s="5"/>
      <c r="C47" s="5"/>
      <c r="D47" s="10"/>
      <c r="E47" s="10"/>
      <c r="F47" s="5"/>
      <c r="G47" s="5"/>
      <c r="H47" s="5"/>
      <c r="I47" s="5"/>
      <c r="J47" s="5"/>
      <c r="K47" s="1"/>
    </row>
    <row r="48" spans="1:13" customFormat="1" ht="20.25" customHeight="1" thickBot="1">
      <c r="A48" s="1"/>
      <c r="B48" s="70" t="s">
        <v>0</v>
      </c>
      <c r="C48" s="70"/>
      <c r="D48" s="9">
        <f>D28+D46</f>
        <v>31224114</v>
      </c>
      <c r="E48" s="9">
        <f>E28+E46</f>
        <v>33744695</v>
      </c>
      <c r="F48" s="9">
        <f>F28+F46</f>
        <v>32425456.680000003</v>
      </c>
      <c r="G48" s="8">
        <f>F48/E48</f>
        <v>0.96090531207942476</v>
      </c>
      <c r="H48" s="7"/>
      <c r="I48" s="5"/>
      <c r="J48" s="5"/>
      <c r="K48" s="1"/>
    </row>
    <row r="49" spans="1:11" customFormat="1" ht="14.4">
      <c r="A49" s="1"/>
      <c r="B49" s="5"/>
      <c r="C49" s="5"/>
      <c r="D49" s="5"/>
      <c r="E49" s="6"/>
      <c r="F49" s="5"/>
      <c r="G49" s="5"/>
      <c r="H49" s="5"/>
      <c r="I49" s="5"/>
      <c r="J49" s="5"/>
      <c r="K49" s="4"/>
    </row>
    <row r="50" spans="1:11" customFormat="1" ht="15" customHeight="1">
      <c r="A50" s="1"/>
      <c r="B50" s="71" t="s">
        <v>45</v>
      </c>
      <c r="C50" s="71"/>
      <c r="D50" s="71"/>
      <c r="E50" s="71"/>
      <c r="F50" s="71"/>
      <c r="G50" s="71"/>
      <c r="H50" s="71"/>
      <c r="I50" s="71"/>
      <c r="J50" s="5"/>
      <c r="K50" s="4"/>
    </row>
    <row r="51" spans="1:11" customFormat="1" ht="14.4">
      <c r="A51" s="1"/>
      <c r="B51" s="72"/>
      <c r="C51" s="72"/>
      <c r="D51" s="72"/>
      <c r="E51" s="72"/>
      <c r="F51" s="72"/>
      <c r="G51" s="72"/>
      <c r="H51" s="72"/>
      <c r="I51" s="72"/>
      <c r="J51" s="72"/>
      <c r="K51" s="4"/>
    </row>
    <row r="52" spans="1:11" customFormat="1" ht="14.4">
      <c r="A52" s="1"/>
      <c r="B52" s="1"/>
      <c r="C52" s="1"/>
      <c r="D52" s="3"/>
      <c r="E52" s="3"/>
      <c r="F52" s="1"/>
      <c r="G52" s="2"/>
      <c r="H52" s="1"/>
      <c r="I52" s="1"/>
      <c r="J52" s="1"/>
      <c r="K52" s="1"/>
    </row>
  </sheetData>
  <mergeCells count="15">
    <mergeCell ref="A1:I1"/>
    <mergeCell ref="B2:H2"/>
    <mergeCell ref="B3:H3"/>
    <mergeCell ref="B7:C7"/>
    <mergeCell ref="B8:H8"/>
    <mergeCell ref="B17:C17"/>
    <mergeCell ref="B48:C48"/>
    <mergeCell ref="B50:I50"/>
    <mergeCell ref="B51:J51"/>
    <mergeCell ref="B19:C19"/>
    <mergeCell ref="B21:H21"/>
    <mergeCell ref="B22:H22"/>
    <mergeCell ref="B28:C28"/>
    <mergeCell ref="B29:H29"/>
    <mergeCell ref="B46:C4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Małkiewicz Magdalena</dc:creator>
  <cp:lastModifiedBy>Kania Jolanta</cp:lastModifiedBy>
  <cp:lastPrinted>2025-05-27T06:50:40Z</cp:lastPrinted>
  <dcterms:created xsi:type="dcterms:W3CDTF">2024-07-17T05:45:59Z</dcterms:created>
  <dcterms:modified xsi:type="dcterms:W3CDTF">2025-05-28T10:50:17Z</dcterms:modified>
</cp:coreProperties>
</file>