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reopole-my.sharepoint.com/personal/iszczepanska_rcre_opolskie_pl/Documents/Dokumenty/0000 - Program Niwki 2025/Planowanie PN 2025/"/>
    </mc:Choice>
  </mc:AlternateContent>
  <xr:revisionPtr revIDLastSave="665" documentId="8_{C9E76EE9-C5B6-43C5-A9A4-C2DE8E2450F2}" xr6:coauthVersionLast="47" xr6:coauthVersionMax="47" xr10:uidLastSave="{CF5B1701-CE15-4A55-961E-013BF8713F14}"/>
  <bookViews>
    <workbookView xWindow="1500" yWindow="1500" windowWidth="17280" windowHeight="8880" tabRatio="933" activeTab="1" xr2:uid="{00000000-000D-0000-FFFF-FFFF00000000}"/>
  </bookViews>
  <sheets>
    <sheet name="Tytuł" sheetId="66" r:id="rId1"/>
    <sheet name="Obszar I " sheetId="1" r:id="rId2"/>
    <sheet name="Cykl III (2)" sheetId="5" state="hidden" r:id="rId3"/>
    <sheet name="Cykl III Konkurs " sheetId="12" state="hidden" r:id="rId4"/>
    <sheet name="Cykl IV (4)" sheetId="27" state="hidden" r:id="rId5"/>
    <sheet name="Cykl V (1)" sheetId="15" state="hidden" r:id="rId6"/>
    <sheet name="Cykl V (3)" sheetId="17" state="hidden" r:id="rId7"/>
    <sheet name="Koszt realizacji Obszaru I" sheetId="18" state="hidden" r:id="rId8"/>
    <sheet name="Obszar II " sheetId="21" r:id="rId9"/>
    <sheet name="Koszt realizacji Obszaru II" sheetId="25" state="hidden" r:id="rId10"/>
    <sheet name="Wspólne koszty" sheetId="47" r:id="rId11"/>
    <sheet name="Koszt realizacji Programu Niwki" sheetId="2" r:id="rId12"/>
  </sheets>
  <definedNames>
    <definedName name="_Hlk497164099" localSheetId="1">'Obszar I '!$B$3</definedName>
    <definedName name="_xlnm.Print_Area" localSheetId="10">'Wspólne koszty'!$A$1:$G$27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1" i="1"/>
  <c r="J12" i="1"/>
  <c r="J13" i="1"/>
  <c r="J26" i="21"/>
  <c r="J15" i="21"/>
  <c r="J18" i="21" s="1"/>
  <c r="E12" i="47"/>
  <c r="E14" i="47" s="1"/>
  <c r="J26" i="1"/>
  <c r="J17" i="1" l="1"/>
  <c r="J21" i="21"/>
  <c r="J20" i="1"/>
  <c r="D5" i="2" l="1"/>
  <c r="J23" i="21" l="1"/>
  <c r="J28" i="21" s="1"/>
  <c r="J22" i="1"/>
  <c r="J25" i="1"/>
  <c r="J28" i="1" s="1"/>
  <c r="J11" i="12"/>
  <c r="J12" i="12"/>
  <c r="J26" i="27"/>
  <c r="J25" i="27"/>
  <c r="J24" i="27"/>
  <c r="J23" i="27"/>
  <c r="J18" i="27"/>
  <c r="J20" i="27"/>
  <c r="J13" i="27"/>
  <c r="J15" i="27" s="1"/>
  <c r="J8" i="27"/>
  <c r="J7" i="27"/>
  <c r="J11" i="17"/>
  <c r="J12" i="17"/>
  <c r="J10" i="17"/>
  <c r="J9" i="15"/>
  <c r="J7" i="5"/>
  <c r="J9" i="5" s="1"/>
  <c r="J12" i="5"/>
  <c r="J14" i="5" s="1"/>
  <c r="J17" i="5"/>
  <c r="J19" i="5" s="1"/>
  <c r="J22" i="5"/>
  <c r="J23" i="5"/>
  <c r="J29" i="27"/>
  <c r="J10" i="27" l="1"/>
  <c r="D5" i="25"/>
  <c r="D7" i="25" s="1"/>
  <c r="D4" i="2" s="1"/>
  <c r="J31" i="27"/>
  <c r="J25" i="5"/>
  <c r="J30" i="1"/>
  <c r="J27" i="5"/>
  <c r="D4" i="18" l="1"/>
  <c r="D8" i="18" l="1"/>
  <c r="D3" i="2" s="1"/>
  <c r="D6" i="2" s="1"/>
</calcChain>
</file>

<file path=xl/sharedStrings.xml><?xml version="1.0" encoding="utf-8"?>
<sst xmlns="http://schemas.openxmlformats.org/spreadsheetml/2006/main" count="256" uniqueCount="142">
  <si>
    <t>Tabela kalkulacyjna</t>
  </si>
  <si>
    <t>1.</t>
  </si>
  <si>
    <t>osób x</t>
  </si>
  <si>
    <t>Razem</t>
  </si>
  <si>
    <t>zł</t>
  </si>
  <si>
    <t>suma</t>
  </si>
  <si>
    <t>2.</t>
  </si>
  <si>
    <t>3.</t>
  </si>
  <si>
    <t>godz. x</t>
  </si>
  <si>
    <t>4.</t>
  </si>
  <si>
    <t>Koszty realizacji projektu</t>
  </si>
  <si>
    <t>materiały dydaktyczne</t>
  </si>
  <si>
    <t>korespondencja, telefony, fax</t>
  </si>
  <si>
    <t xml:space="preserve">spotkania x </t>
  </si>
  <si>
    <t xml:space="preserve">koszty dowozu uczestników </t>
  </si>
  <si>
    <t>wykorzystanie sal dydaktycznych i sprzętu</t>
  </si>
  <si>
    <t>godzin x</t>
  </si>
  <si>
    <t>Zakwaterowanie i wyżywienie uczestników</t>
  </si>
  <si>
    <t>OGÓŁEM</t>
  </si>
  <si>
    <t>doba/y</t>
  </si>
  <si>
    <t>catering kanapkowy</t>
  </si>
  <si>
    <t>Wyżywienie animatorów i opiekunów uczniów</t>
  </si>
  <si>
    <t>Zatrudnienie animatorów</t>
  </si>
  <si>
    <t>wyżywienie całodzienne*</t>
  </si>
  <si>
    <t>osobodzień **</t>
  </si>
  <si>
    <t>* 2 przerwy kawowe, obiad, kolacja</t>
  </si>
  <si>
    <t>** całodzienne wyżywienie i nocleg w pok. 2-osobowym</t>
  </si>
  <si>
    <t>osoba x</t>
  </si>
  <si>
    <t xml:space="preserve">spotkanie x </t>
  </si>
  <si>
    <t>dni</t>
  </si>
  <si>
    <t>wycieczka dydaktyczna - transport</t>
  </si>
  <si>
    <t>Preliminarz wydatków cyklu V (1)</t>
  </si>
  <si>
    <t>Preliminarz wydatków cyklu V (3)</t>
  </si>
  <si>
    <t>Transport dla uczestników seminarium</t>
  </si>
  <si>
    <t>koszt przejazdu Polska - Niemcy</t>
  </si>
  <si>
    <t>ubezpieczenie</t>
  </si>
  <si>
    <t>diety</t>
  </si>
  <si>
    <t>tłumacz</t>
  </si>
  <si>
    <t>godz.</t>
  </si>
  <si>
    <t>5.</t>
  </si>
  <si>
    <t>Zatrudnienie prelegentów</t>
  </si>
  <si>
    <t>Nowa dydaktyka miejsc pamięci – seminarium „Łambinowice-Osthofen –Hinzert”</t>
  </si>
  <si>
    <t>poczęstunek</t>
  </si>
  <si>
    <t>Preliminarz wydatków cyklu III (2)</t>
  </si>
  <si>
    <t>Preliminarz wydatków cyklu IV (4)</t>
  </si>
  <si>
    <t xml:space="preserve">Preliminarz wydatków cyklu III  Konkurs </t>
  </si>
  <si>
    <t>Organizacja konkursu</t>
  </si>
  <si>
    <t>Praca komisji konkursowej</t>
  </si>
  <si>
    <t>Wideokonferencja</t>
  </si>
  <si>
    <t>wynajem sali</t>
  </si>
  <si>
    <t xml:space="preserve"> </t>
  </si>
  <si>
    <t>„Śląsk w filmie i literaturze” - edukacja regionalna i wielokulturowa</t>
  </si>
  <si>
    <t>Wniosek p. Andrzeja Popiołka z OKO o włączenie seminarium do Programu Niwki 2014 - nie mamy podanej wnioskowanej kwoty (założono kwotę zbliżoną do wydatków w PN 2013)</t>
  </si>
  <si>
    <t>Międzynarodowy konkurs informatyczno-językowy dla uczniów z woj. opolskiego, śląskiego i Nadrenii Palatynatu</t>
  </si>
  <si>
    <t>Wyżywienie prelegentów w OS Niwkach</t>
  </si>
  <si>
    <t>Wyżywienie uczniów</t>
  </si>
  <si>
    <t>godzinx</t>
  </si>
  <si>
    <t>Międzynarodowa wymiana doświadczeń w zakresie funkcjonowania placówek oświatowych, realizacji projektów i organizowania miejsc edukacji bezpośredniej pomiędzy RCRE Opole, WOM Rybnik i PL Speyer</t>
  </si>
  <si>
    <t>zakup materiałów niezbędnych do realizacji zadania - wyroby promocyjne i rękodzielnicze</t>
  </si>
  <si>
    <t>Nagrody*</t>
  </si>
  <si>
    <t xml:space="preserve">* 6 nagród (po 3 dla uczniów szkół gimnazjalnych i ponadgimnazjalnych) - </t>
  </si>
  <si>
    <t>cyfrowy sprzęt fotograficzny lub multimedialny</t>
  </si>
  <si>
    <t xml:space="preserve">Warsztaty dwujęzyczne dla uczniów w pracowniach eksperymentalnych </t>
  </si>
  <si>
    <t>wyżywienie *</t>
  </si>
  <si>
    <t>RAZEM</t>
  </si>
  <si>
    <t>Obszar I</t>
  </si>
  <si>
    <t>Obszar II</t>
  </si>
  <si>
    <t xml:space="preserve">
1. Konferencja  „Nowa jakość w nauczaniu mniejszościowym”
</t>
  </si>
  <si>
    <t>Koszt realizacji Obszaru II</t>
  </si>
  <si>
    <t>Materiały promocyjne</t>
  </si>
  <si>
    <t>6.</t>
  </si>
  <si>
    <t>Koordynator</t>
  </si>
  <si>
    <t>Wspólne koszty</t>
  </si>
  <si>
    <t xml:space="preserve">Obszar II </t>
  </si>
  <si>
    <t xml:space="preserve">Preliminarz wydatków </t>
  </si>
  <si>
    <t>Preliminarz wydatków obszaru II</t>
  </si>
  <si>
    <t>Ad.1</t>
  </si>
  <si>
    <t>Ad.2</t>
  </si>
  <si>
    <t>Ad.3</t>
  </si>
  <si>
    <t>Część wynagrodzenia koordynatora Programu Niwki</t>
  </si>
  <si>
    <t xml:space="preserve">Koszty transportu </t>
  </si>
  <si>
    <t>Opracowanie:</t>
  </si>
  <si>
    <t xml:space="preserve">Izabela Szczepańska </t>
  </si>
  <si>
    <t>BUDŻET</t>
  </si>
  <si>
    <t xml:space="preserve">Koszty przejazdów na trasie Opole - Niwki - Opole (dojazdy koordynatora oraz dowóz </t>
  </si>
  <si>
    <t xml:space="preserve">Zakup oraz konserwacja sprzętu do prowadzenia zajęć i przygotowywania materiałów </t>
  </si>
  <si>
    <t>dydaktycznych</t>
  </si>
  <si>
    <t>7.</t>
  </si>
  <si>
    <t>Ad. 7</t>
  </si>
  <si>
    <t>Ad. 6</t>
  </si>
  <si>
    <t xml:space="preserve">wyżywienia z OS w Niwkach) oraz dojazdy do innych miejsc realizowanych szkoleń </t>
  </si>
  <si>
    <t>Wyżywienie i zakwaterowanie uczestników i prelegentów</t>
  </si>
  <si>
    <t>Organizacja nauczania języka niemieckiego (jako języka mniejszości narodowej i języka obcego)</t>
  </si>
  <si>
    <t>Sieć nauczycieli języka mniejszości narodowej</t>
  </si>
  <si>
    <t>Ad.4</t>
  </si>
  <si>
    <t>Materiały niezbędne do realizacji projektu</t>
  </si>
  <si>
    <t>Zakup i przygotowanie materiałów promocyjnych (ulotki, plakaty, gadżety i in.) do reklamowania</t>
  </si>
  <si>
    <t>Język mniejszości narodowej zgodnie z aktualnymi aktami prawnymi</t>
  </si>
  <si>
    <t>Koszty materiałów niezbędnych do realizacji projektu: materiały konferencyjne/warsztatowe/</t>
  </si>
  <si>
    <t>Korespondencja, telefony, fax, serwer i przestrzeń dyskowa</t>
  </si>
  <si>
    <t xml:space="preserve">Preliminarz wydatków obszaru I </t>
  </si>
  <si>
    <t xml:space="preserve">Cykl I Nauczanie języka mniejszości narodowej </t>
  </si>
  <si>
    <t>Cykl II Metodyka nauczania języka niemieckiego</t>
  </si>
  <si>
    <t>Cykl III Rozwój osobisty nauczyciela języka niemieckiego</t>
  </si>
  <si>
    <t>Cykl IV Edukacja regionalna i wielokulturowa</t>
  </si>
  <si>
    <t>Kwota</t>
  </si>
  <si>
    <t>Zakup/konserwacja sprzętu dydaktycznego</t>
  </si>
  <si>
    <t>Koszty wysyłki poczty i połączeń telefonicznych do uczestników szkoleń i utrzymania serwera</t>
  </si>
  <si>
    <t>Ad. 5</t>
  </si>
  <si>
    <t>OGÓŁEM obszar I</t>
  </si>
  <si>
    <t>OGÓŁEM obszar II</t>
  </si>
  <si>
    <t>OGÓŁEM koszty wspólne</t>
  </si>
  <si>
    <t>Platforma/aplikacje do szkoleń online/obsługa techniczna</t>
  </si>
  <si>
    <t>koordynatorka Programu Niwki</t>
  </si>
  <si>
    <t>oraz przygotowanie materiałów dydaktycznych</t>
  </si>
  <si>
    <t xml:space="preserve">Forum germanisty  </t>
  </si>
  <si>
    <t>Zatrudnienie prelegentów*****</t>
  </si>
  <si>
    <t>***** prowadzenie szkoleń przez prelegentów zewnętrznych oraz nauczycieli konsultantów,</t>
  </si>
  <si>
    <t>PROGRAM NIWKI 2025</t>
  </si>
  <si>
    <t>szkolenia 1-dniowe*</t>
  </si>
  <si>
    <t>szkolenia 2-dniowe **</t>
  </si>
  <si>
    <t>szkolenia 2-dniowe***</t>
  </si>
  <si>
    <t>szkolenia 3-dniowe****</t>
  </si>
  <si>
    <t>szkolenia 3-dniowe*****</t>
  </si>
  <si>
    <t>osoby x</t>
  </si>
  <si>
    <t>wycieczka dydaktyczna - transport/bilety</t>
  </si>
  <si>
    <t>Inauguracja Programu Niwki 2025</t>
  </si>
  <si>
    <t>oferty edukacyjnej Programu Niwki 2025</t>
  </si>
  <si>
    <t>Koszt realizacji Programu Niwki 2025</t>
  </si>
  <si>
    <t>Wspólne koszty realizacji wszystkich obszarów Programu Niwki 2025</t>
  </si>
  <si>
    <t>wycieczka x</t>
  </si>
  <si>
    <t>***** prowadzenie szkoleń przez prelegentów zewnętrznych oraz nauczycieli konsultantów</t>
  </si>
  <si>
    <t>* wyżywienie na szkoleniu 1-dniowym (obiad, przerwy kawowe) (48 uczestników + 8 prelegentów)</t>
  </si>
  <si>
    <t>Zakup licencji platformy szkoleniowej Zoom/ wersji pro innych aplikacji oraz obsługa techniczna</t>
  </si>
  <si>
    <t xml:space="preserve"> i 6,00 zł/uczestnika online (x 400 os.)</t>
  </si>
  <si>
    <t xml:space="preserve">biurowe/eksploatacyjne/plastyczne/metodyczne  - średnio 12,00 zł/uczestnika stacjonarnego (x 276 os.) </t>
  </si>
  <si>
    <t>**** całodzienne wyżywieniena szkoleniu 3-dniowym i nocleg w pok. 2-osobowym - OS Niwki (3 grupy x 12)</t>
  </si>
  <si>
    <t xml:space="preserve">***** całodzienne wyżywienie 3 prelegentów na szkoleniu 3-dniowymi nocleg w pok. 1-osobowym - OS Niwki </t>
  </si>
  <si>
    <t xml:space="preserve">*** całodzienne wyżywienie 5 prelegentów na szkoleniu 2-dniowym i nocleg w pok. 1-osobowym - OS Niwki </t>
  </si>
  <si>
    <t>** całodzienne wyżywienie i nocleg w pok. 2-osobowym - OS Niwki (5 grup x 12)</t>
  </si>
  <si>
    <r>
      <t xml:space="preserve">*  wyżywienie na szkoleniu 1-dniowym (obiad, przerwy kawowe) </t>
    </r>
    <r>
      <rPr>
        <sz val="10"/>
        <color indexed="8"/>
        <rFont val="Calibri"/>
        <family val="2"/>
        <charset val="238"/>
      </rPr>
      <t>[</t>
    </r>
    <r>
      <rPr>
        <sz val="10"/>
        <color indexed="8"/>
        <rFont val="Calibri"/>
        <family val="2"/>
        <charset val="238"/>
        <scheme val="minor"/>
      </rPr>
      <t xml:space="preserve">132 uczestników (11 grup x 12) + 43 os. </t>
    </r>
  </si>
  <si>
    <t xml:space="preserve"> (prelegenci na szkoleniach 1-dniowych i współprowadzący szkolenia 2-3-dniowe, w tym koordynator PN)]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</si>
</sst>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0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2" fontId="0" fillId="3" borderId="0" xfId="0" applyNumberFormat="1" applyFill="1"/>
    <xf numFmtId="2" fontId="0" fillId="0" borderId="0" xfId="0" applyNumberFormat="1"/>
    <xf numFmtId="0" fontId="0" fillId="4" borderId="0" xfId="0" applyFill="1"/>
    <xf numFmtId="2" fontId="0" fillId="5" borderId="0" xfId="0" applyNumberFormat="1" applyFill="1"/>
    <xf numFmtId="0" fontId="1" fillId="6" borderId="0" xfId="0" applyFont="1" applyFill="1"/>
    <xf numFmtId="2" fontId="1" fillId="6" borderId="0" xfId="0" applyNumberFormat="1" applyFont="1" applyFill="1"/>
    <xf numFmtId="0" fontId="1" fillId="7" borderId="0" xfId="0" applyFont="1" applyFill="1"/>
    <xf numFmtId="2" fontId="1" fillId="7" borderId="0" xfId="0" applyNumberFormat="1" applyFont="1" applyFill="1"/>
    <xf numFmtId="2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2" fontId="5" fillId="3" borderId="0" xfId="0" applyNumberFormat="1" applyFont="1" applyFill="1"/>
    <xf numFmtId="2" fontId="5" fillId="5" borderId="0" xfId="0" applyNumberFormat="1" applyFont="1" applyFill="1"/>
    <xf numFmtId="0" fontId="4" fillId="6" borderId="0" xfId="0" applyFont="1" applyFill="1"/>
    <xf numFmtId="2" fontId="4" fillId="6" borderId="0" xfId="0" applyNumberFormat="1" applyFont="1" applyFill="1"/>
    <xf numFmtId="2" fontId="5" fillId="0" borderId="0" xfId="0" applyNumberFormat="1" applyFont="1"/>
    <xf numFmtId="0" fontId="4" fillId="7" borderId="0" xfId="0" applyFont="1" applyFill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2" fontId="7" fillId="3" borderId="0" xfId="0" applyNumberFormat="1" applyFont="1" applyFill="1"/>
    <xf numFmtId="2" fontId="7" fillId="5" borderId="0" xfId="0" applyNumberFormat="1" applyFont="1" applyFill="1"/>
    <xf numFmtId="0" fontId="6" fillId="6" borderId="0" xfId="0" applyFont="1" applyFill="1"/>
    <xf numFmtId="2" fontId="6" fillId="6" borderId="0" xfId="0" applyNumberFormat="1" applyFont="1" applyFill="1"/>
    <xf numFmtId="2" fontId="7" fillId="0" borderId="0" xfId="0" applyNumberFormat="1" applyFont="1"/>
    <xf numFmtId="0" fontId="6" fillId="7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right"/>
    </xf>
    <xf numFmtId="0" fontId="15" fillId="6" borderId="0" xfId="0" applyFont="1" applyFill="1"/>
    <xf numFmtId="2" fontId="15" fillId="6" borderId="0" xfId="0" applyNumberFormat="1" applyFont="1" applyFill="1"/>
    <xf numFmtId="2" fontId="16" fillId="7" borderId="0" xfId="0" applyNumberFormat="1" applyFont="1" applyFill="1"/>
    <xf numFmtId="2" fontId="15" fillId="7" borderId="0" xfId="0" applyNumberFormat="1" applyFont="1" applyFill="1"/>
    <xf numFmtId="0" fontId="15" fillId="0" borderId="0" xfId="0" applyFont="1"/>
    <xf numFmtId="0" fontId="17" fillId="0" borderId="0" xfId="0" applyFont="1"/>
    <xf numFmtId="2" fontId="15" fillId="0" borderId="0" xfId="0" applyNumberFormat="1" applyFont="1"/>
    <xf numFmtId="0" fontId="15" fillId="7" borderId="0" xfId="0" applyFont="1" applyFill="1"/>
    <xf numFmtId="0" fontId="7" fillId="0" borderId="0" xfId="0" applyFont="1" applyAlignment="1">
      <alignment horizontal="left"/>
    </xf>
    <xf numFmtId="0" fontId="18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AFF8-7E01-44B5-89AC-95C9F06B98BF}">
  <sheetPr>
    <tabColor theme="7" tint="0.39997558519241921"/>
  </sheetPr>
  <dimension ref="D7:F8"/>
  <sheetViews>
    <sheetView zoomScaleNormal="100" workbookViewId="0">
      <selection activeCell="H11" sqref="H11"/>
    </sheetView>
  </sheetViews>
  <sheetFormatPr defaultRowHeight="14.4" x14ac:dyDescent="0.3"/>
  <sheetData>
    <row r="7" spans="4:6" ht="25.8" x14ac:dyDescent="0.5">
      <c r="D7" s="53" t="s">
        <v>118</v>
      </c>
      <c r="E7" s="54"/>
      <c r="F7" s="54"/>
    </row>
    <row r="8" spans="4:6" ht="25.8" x14ac:dyDescent="0.5">
      <c r="D8" s="54"/>
      <c r="E8" s="53" t="s">
        <v>83</v>
      </c>
      <c r="F8" s="54"/>
    </row>
  </sheetData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J7"/>
  <sheetViews>
    <sheetView zoomScaleNormal="100" workbookViewId="0">
      <selection activeCell="H5" sqref="H5"/>
    </sheetView>
  </sheetViews>
  <sheetFormatPr defaultRowHeight="14.4" x14ac:dyDescent="0.3"/>
  <cols>
    <col min="1" max="1" width="4.109375" customWidth="1"/>
    <col min="2" max="2" width="14.6640625" customWidth="1"/>
    <col min="4" max="4" width="10" customWidth="1"/>
    <col min="5" max="5" width="8.6640625" customWidth="1"/>
    <col min="6" max="6" width="6.44140625" customWidth="1"/>
    <col min="10" max="10" width="13.6640625" customWidth="1"/>
  </cols>
  <sheetData>
    <row r="1" spans="1:10" ht="15.6" x14ac:dyDescent="0.3">
      <c r="A1" s="2" t="s">
        <v>68</v>
      </c>
    </row>
    <row r="3" spans="1:10" x14ac:dyDescent="0.3">
      <c r="A3" s="1"/>
    </row>
    <row r="4" spans="1:10" x14ac:dyDescent="0.3">
      <c r="A4" s="1"/>
    </row>
    <row r="5" spans="1:10" x14ac:dyDescent="0.3">
      <c r="A5">
        <v>1</v>
      </c>
      <c r="B5" s="1" t="s">
        <v>73</v>
      </c>
      <c r="D5" s="7">
        <f>'Obszar II '!J28</f>
        <v>22308</v>
      </c>
      <c r="J5" s="16"/>
    </row>
    <row r="6" spans="1:10" x14ac:dyDescent="0.3">
      <c r="A6" s="1"/>
      <c r="B6" s="1"/>
      <c r="D6" s="5"/>
    </row>
    <row r="7" spans="1:10" x14ac:dyDescent="0.3">
      <c r="B7" s="8" t="s">
        <v>64</v>
      </c>
      <c r="C7" s="8"/>
      <c r="D7" s="9">
        <f>SUM(D5:D5)</f>
        <v>22308</v>
      </c>
    </row>
  </sheetData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2023 - BUDŻET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39997558519241921"/>
  </sheetPr>
  <dimension ref="A1:I28"/>
  <sheetViews>
    <sheetView zoomScaleNormal="100" workbookViewId="0">
      <selection activeCell="C31" sqref="C31"/>
    </sheetView>
  </sheetViews>
  <sheetFormatPr defaultRowHeight="14.4" x14ac:dyDescent="0.3"/>
  <cols>
    <col min="1" max="1" width="5.44140625" customWidth="1"/>
    <col min="2" max="2" width="12.5546875" customWidth="1"/>
    <col min="4" max="4" width="39.6640625" customWidth="1"/>
    <col min="5" max="5" width="11.77734375" customWidth="1"/>
    <col min="6" max="6" width="8.6640625" customWidth="1"/>
    <col min="7" max="7" width="4.44140625" hidden="1" customWidth="1"/>
    <col min="8" max="8" width="7" customWidth="1"/>
  </cols>
  <sheetData>
    <row r="1" spans="1:9" ht="15.6" x14ac:dyDescent="0.3">
      <c r="A1" s="2" t="s">
        <v>74</v>
      </c>
    </row>
    <row r="3" spans="1:9" x14ac:dyDescent="0.3">
      <c r="A3" s="1"/>
      <c r="B3" t="s">
        <v>129</v>
      </c>
    </row>
    <row r="5" spans="1:9" x14ac:dyDescent="0.3">
      <c r="A5" t="s">
        <v>1</v>
      </c>
      <c r="B5" t="s">
        <v>69</v>
      </c>
      <c r="E5" s="7">
        <v>2460</v>
      </c>
    </row>
    <row r="6" spans="1:9" x14ac:dyDescent="0.3">
      <c r="A6" t="s">
        <v>6</v>
      </c>
      <c r="B6" t="s">
        <v>112</v>
      </c>
      <c r="E6" s="7">
        <v>2900</v>
      </c>
    </row>
    <row r="7" spans="1:9" x14ac:dyDescent="0.3">
      <c r="A7" t="s">
        <v>7</v>
      </c>
      <c r="B7" t="s">
        <v>99</v>
      </c>
      <c r="E7" s="7">
        <v>1200</v>
      </c>
    </row>
    <row r="8" spans="1:9" x14ac:dyDescent="0.3">
      <c r="A8" t="s">
        <v>9</v>
      </c>
      <c r="B8" t="s">
        <v>95</v>
      </c>
      <c r="E8" s="7">
        <v>5712</v>
      </c>
    </row>
    <row r="9" spans="1:9" x14ac:dyDescent="0.3">
      <c r="A9" t="s">
        <v>39</v>
      </c>
      <c r="B9" t="s">
        <v>106</v>
      </c>
      <c r="E9" s="7">
        <v>4500</v>
      </c>
      <c r="I9" t="s">
        <v>50</v>
      </c>
    </row>
    <row r="10" spans="1:9" x14ac:dyDescent="0.3">
      <c r="A10" t="s">
        <v>70</v>
      </c>
      <c r="B10" t="s">
        <v>80</v>
      </c>
      <c r="E10" s="7">
        <v>1400</v>
      </c>
    </row>
    <row r="11" spans="1:9" x14ac:dyDescent="0.3">
      <c r="A11" t="s">
        <v>87</v>
      </c>
      <c r="B11" t="s">
        <v>71</v>
      </c>
      <c r="E11" s="7">
        <v>39900</v>
      </c>
    </row>
    <row r="12" spans="1:9" x14ac:dyDescent="0.3">
      <c r="B12" s="8" t="s">
        <v>3</v>
      </c>
      <c r="C12" s="8"/>
      <c r="D12" s="8"/>
      <c r="E12" s="9">
        <f>E5+E6+E7+E8++E9+E10+E11</f>
        <v>58072</v>
      </c>
    </row>
    <row r="14" spans="1:9" ht="18" x14ac:dyDescent="0.35">
      <c r="B14" s="30" t="s">
        <v>111</v>
      </c>
      <c r="C14" s="30"/>
      <c r="D14" s="30"/>
      <c r="E14" s="61">
        <f>E12</f>
        <v>58072</v>
      </c>
    </row>
    <row r="16" spans="1:9" x14ac:dyDescent="0.3">
      <c r="A16" s="18" t="s">
        <v>76</v>
      </c>
      <c r="B16" s="18" t="s">
        <v>96</v>
      </c>
      <c r="C16" s="18"/>
      <c r="D16" s="18"/>
      <c r="E16" s="18"/>
      <c r="F16" s="18"/>
      <c r="G16" s="18"/>
      <c r="H16" s="18"/>
    </row>
    <row r="17" spans="1:8" x14ac:dyDescent="0.3">
      <c r="A17" s="18"/>
      <c r="B17" s="18" t="s">
        <v>127</v>
      </c>
      <c r="C17" s="18"/>
      <c r="D17" s="18"/>
      <c r="E17" s="18"/>
      <c r="F17" s="18"/>
      <c r="G17" s="18"/>
      <c r="H17" s="18"/>
    </row>
    <row r="18" spans="1:8" x14ac:dyDescent="0.3">
      <c r="A18" s="18" t="s">
        <v>77</v>
      </c>
      <c r="B18" s="18" t="s">
        <v>133</v>
      </c>
      <c r="C18" s="18"/>
      <c r="D18" s="18"/>
      <c r="E18" s="18"/>
      <c r="F18" s="18"/>
      <c r="G18" s="18"/>
      <c r="H18" s="18"/>
    </row>
    <row r="19" spans="1:8" x14ac:dyDescent="0.3">
      <c r="A19" s="18" t="s">
        <v>78</v>
      </c>
      <c r="B19" s="18" t="s">
        <v>107</v>
      </c>
      <c r="C19" s="18"/>
      <c r="D19" s="18"/>
      <c r="E19" s="18"/>
      <c r="F19" s="18"/>
      <c r="G19" s="18"/>
      <c r="H19" s="18"/>
    </row>
    <row r="20" spans="1:8" x14ac:dyDescent="0.3">
      <c r="A20" s="18" t="s">
        <v>94</v>
      </c>
      <c r="B20" s="18" t="s">
        <v>98</v>
      </c>
      <c r="C20" s="18"/>
      <c r="D20" s="18"/>
      <c r="E20" s="18"/>
      <c r="F20" s="18"/>
      <c r="G20" s="18"/>
      <c r="H20" s="18"/>
    </row>
    <row r="21" spans="1:8" x14ac:dyDescent="0.3">
      <c r="A21" s="18"/>
      <c r="B21" s="56" t="s">
        <v>135</v>
      </c>
      <c r="C21" s="56"/>
      <c r="D21" s="56"/>
      <c r="E21" s="56"/>
      <c r="F21" s="56"/>
      <c r="G21" s="56"/>
      <c r="H21" s="56"/>
    </row>
    <row r="22" spans="1:8" x14ac:dyDescent="0.3">
      <c r="A22" s="18"/>
      <c r="B22" s="56" t="s">
        <v>134</v>
      </c>
      <c r="C22" s="56"/>
      <c r="D22" s="56"/>
      <c r="E22" s="56"/>
      <c r="F22" s="56"/>
      <c r="G22" s="56"/>
      <c r="H22" s="56"/>
    </row>
    <row r="23" spans="1:8" x14ac:dyDescent="0.3">
      <c r="A23" s="18" t="s">
        <v>108</v>
      </c>
      <c r="B23" s="18" t="s">
        <v>85</v>
      </c>
      <c r="C23" s="18"/>
      <c r="D23" s="18"/>
      <c r="E23" s="18"/>
      <c r="F23" s="18"/>
      <c r="G23" s="18"/>
      <c r="H23" s="18"/>
    </row>
    <row r="24" spans="1:8" x14ac:dyDescent="0.3">
      <c r="A24" s="18"/>
      <c r="B24" s="18" t="s">
        <v>86</v>
      </c>
      <c r="C24" s="18"/>
      <c r="D24" s="18"/>
      <c r="E24" s="18"/>
      <c r="F24" s="18"/>
      <c r="G24" s="18"/>
      <c r="H24" s="18"/>
    </row>
    <row r="25" spans="1:8" x14ac:dyDescent="0.3">
      <c r="A25" s="18" t="s">
        <v>89</v>
      </c>
      <c r="B25" s="71" t="s">
        <v>84</v>
      </c>
      <c r="C25" s="71"/>
      <c r="D25" s="71"/>
      <c r="E25" s="71"/>
      <c r="F25" s="71"/>
      <c r="G25" s="21"/>
      <c r="H25" s="21"/>
    </row>
    <row r="26" spans="1:8" x14ac:dyDescent="0.3">
      <c r="A26" s="18"/>
      <c r="B26" s="73" t="s">
        <v>90</v>
      </c>
      <c r="C26" s="73"/>
      <c r="D26" s="73"/>
      <c r="E26" s="73"/>
      <c r="F26" s="73"/>
      <c r="G26" s="73"/>
      <c r="H26" s="21"/>
    </row>
    <row r="27" spans="1:8" x14ac:dyDescent="0.3">
      <c r="A27" s="18" t="s">
        <v>88</v>
      </c>
      <c r="B27" s="18" t="s">
        <v>79</v>
      </c>
      <c r="C27" s="18"/>
      <c r="D27" s="18"/>
      <c r="E27" s="18"/>
      <c r="F27" s="18"/>
      <c r="G27" s="18"/>
      <c r="H27" s="18"/>
    </row>
    <row r="28" spans="1:8" x14ac:dyDescent="0.3">
      <c r="A28" s="19"/>
      <c r="B28" s="19"/>
      <c r="C28" s="20"/>
      <c r="D28" s="20"/>
      <c r="E28" s="20"/>
      <c r="F28" s="20"/>
      <c r="G28" s="20"/>
    </row>
  </sheetData>
  <mergeCells count="2">
    <mergeCell ref="B26:G26"/>
    <mergeCell ref="B25:F25"/>
  </mergeCells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2025 - BUDŻET</oddHeader>
    <oddFooter>&amp;C4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H14"/>
  <sheetViews>
    <sheetView zoomScaleNormal="100" workbookViewId="0">
      <selection activeCell="D11" sqref="D11"/>
    </sheetView>
  </sheetViews>
  <sheetFormatPr defaultRowHeight="14.4" x14ac:dyDescent="0.3"/>
  <cols>
    <col min="1" max="1" width="5.44140625" customWidth="1"/>
    <col min="2" max="2" width="16.44140625" customWidth="1"/>
    <col min="3" max="3" width="20.88671875" customWidth="1"/>
    <col min="4" max="4" width="28" customWidth="1"/>
    <col min="5" max="5" width="8.6640625" customWidth="1"/>
    <col min="6" max="6" width="6.44140625" customWidth="1"/>
    <col min="10" max="10" width="13.6640625" customWidth="1"/>
  </cols>
  <sheetData>
    <row r="1" spans="1:8" ht="18" x14ac:dyDescent="0.35">
      <c r="A1" s="62" t="s">
        <v>128</v>
      </c>
      <c r="B1" s="63"/>
      <c r="C1" s="63"/>
      <c r="D1" s="63"/>
      <c r="E1" s="63"/>
      <c r="F1" s="63"/>
      <c r="G1" s="63"/>
      <c r="H1" s="63"/>
    </row>
    <row r="2" spans="1:8" ht="18" x14ac:dyDescent="0.35">
      <c r="A2" s="63"/>
      <c r="B2" s="63"/>
      <c r="C2" s="63"/>
      <c r="D2" s="63"/>
      <c r="E2" s="63"/>
      <c r="F2" s="63"/>
      <c r="G2" s="63"/>
      <c r="H2" s="63"/>
    </row>
    <row r="3" spans="1:8" ht="18" x14ac:dyDescent="0.35">
      <c r="A3" s="62">
        <v>1</v>
      </c>
      <c r="B3" s="62" t="s">
        <v>65</v>
      </c>
      <c r="C3" s="63"/>
      <c r="D3" s="64">
        <f>'Koszt realizacji Obszaru I'!D8</f>
        <v>129620</v>
      </c>
      <c r="E3" s="63"/>
      <c r="F3" s="63"/>
      <c r="G3" s="63"/>
      <c r="H3" s="63"/>
    </row>
    <row r="4" spans="1:8" ht="18" x14ac:dyDescent="0.35">
      <c r="A4" s="62">
        <v>2</v>
      </c>
      <c r="B4" s="62" t="s">
        <v>66</v>
      </c>
      <c r="C4" s="63"/>
      <c r="D4" s="64">
        <f>'Koszt realizacji Obszaru II'!D7</f>
        <v>22308</v>
      </c>
      <c r="E4" s="63"/>
      <c r="F4" s="63"/>
      <c r="G4" s="63"/>
      <c r="H4" s="63"/>
    </row>
    <row r="5" spans="1:8" ht="18" x14ac:dyDescent="0.35">
      <c r="A5" s="62">
        <v>3</v>
      </c>
      <c r="B5" s="62" t="s">
        <v>72</v>
      </c>
      <c r="C5" s="63"/>
      <c r="D5" s="64">
        <f>'Wspólne koszty'!E12</f>
        <v>58072</v>
      </c>
      <c r="E5" s="63"/>
      <c r="F5" s="63"/>
      <c r="G5" s="63"/>
      <c r="H5" s="63"/>
    </row>
    <row r="6" spans="1:8" ht="18" x14ac:dyDescent="0.35">
      <c r="A6" s="63"/>
      <c r="B6" s="65" t="s">
        <v>64</v>
      </c>
      <c r="C6" s="65"/>
      <c r="D6" s="61">
        <f>SUM(D3:D5)</f>
        <v>210000</v>
      </c>
      <c r="E6" s="63"/>
      <c r="F6" s="63"/>
      <c r="G6" s="63"/>
      <c r="H6" s="63"/>
    </row>
    <row r="7" spans="1:8" ht="18" x14ac:dyDescent="0.35">
      <c r="A7" s="63"/>
      <c r="B7" s="62"/>
      <c r="C7" s="62"/>
      <c r="D7" s="64"/>
      <c r="E7" s="63"/>
      <c r="F7" s="63"/>
      <c r="G7" s="63"/>
      <c r="H7" s="63"/>
    </row>
    <row r="8" spans="1:8" ht="18" x14ac:dyDescent="0.35">
      <c r="A8" s="63"/>
      <c r="B8" s="63"/>
      <c r="C8" s="63"/>
      <c r="D8" s="63"/>
      <c r="E8" s="63"/>
      <c r="F8" s="63"/>
      <c r="G8" s="63"/>
      <c r="H8" s="63"/>
    </row>
    <row r="9" spans="1:8" ht="18" x14ac:dyDescent="0.35">
      <c r="A9" s="63"/>
      <c r="B9" s="63"/>
      <c r="C9" s="63"/>
      <c r="D9" s="63"/>
      <c r="E9" s="63"/>
      <c r="F9" s="63"/>
      <c r="G9" s="63"/>
      <c r="H9" s="63"/>
    </row>
    <row r="10" spans="1:8" ht="18" x14ac:dyDescent="0.35">
      <c r="A10" s="63"/>
      <c r="B10" s="63"/>
      <c r="C10" s="63"/>
      <c r="D10" s="63"/>
      <c r="E10" s="63"/>
      <c r="F10" s="63"/>
      <c r="G10" s="63"/>
      <c r="H10" s="63"/>
    </row>
    <row r="12" spans="1:8" x14ac:dyDescent="0.3">
      <c r="B12" s="76" t="s">
        <v>81</v>
      </c>
      <c r="C12" s="76"/>
      <c r="D12" s="76"/>
    </row>
    <row r="13" spans="1:8" x14ac:dyDescent="0.3">
      <c r="B13" t="s">
        <v>82</v>
      </c>
    </row>
    <row r="14" spans="1:8" x14ac:dyDescent="0.3">
      <c r="B14" t="s">
        <v>113</v>
      </c>
    </row>
  </sheetData>
  <mergeCells count="1">
    <mergeCell ref="B12:D12"/>
  </mergeCells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2025 - BUDŻET</oddHeader>
    <oddFooter>&amp;C5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41"/>
  <sheetViews>
    <sheetView tabSelected="1" topLeftCell="A30" zoomScaleNormal="100" workbookViewId="0">
      <selection activeCell="J5" sqref="J5"/>
    </sheetView>
  </sheetViews>
  <sheetFormatPr defaultColWidth="9.109375" defaultRowHeight="14.4" x14ac:dyDescent="0.3"/>
  <cols>
    <col min="1" max="1" width="2.88671875" style="37" customWidth="1"/>
    <col min="2" max="2" width="16.6640625" style="37" customWidth="1"/>
    <col min="3" max="3" width="9.109375" style="37"/>
    <col min="4" max="4" width="8.44140625" style="37" customWidth="1"/>
    <col min="5" max="5" width="6.33203125" style="37" bestFit="1" customWidth="1"/>
    <col min="6" max="6" width="6" style="37" customWidth="1"/>
    <col min="7" max="7" width="10.44140625" style="37" customWidth="1"/>
    <col min="8" max="8" width="9.109375" style="37"/>
    <col min="9" max="9" width="2.44140625" style="37" bestFit="1" customWidth="1"/>
    <col min="10" max="10" width="13.6640625" style="37" customWidth="1"/>
    <col min="11" max="11" width="8.33203125" style="37" customWidth="1"/>
    <col min="12" max="16384" width="9.109375" style="37"/>
  </cols>
  <sheetData>
    <row r="1" spans="1:11" ht="15.6" x14ac:dyDescent="0.3">
      <c r="A1" s="36" t="s">
        <v>100</v>
      </c>
    </row>
    <row r="2" spans="1:11" ht="15.6" x14ac:dyDescent="0.3">
      <c r="A2" s="36"/>
    </row>
    <row r="3" spans="1:11" x14ac:dyDescent="0.3">
      <c r="A3" s="52">
        <v>1</v>
      </c>
      <c r="B3" s="69" t="s">
        <v>101</v>
      </c>
      <c r="C3" s="69"/>
      <c r="D3" s="69"/>
      <c r="E3" s="69"/>
      <c r="F3" s="69"/>
      <c r="G3" s="69"/>
      <c r="H3" s="69"/>
      <c r="I3" s="38"/>
      <c r="J3" s="38"/>
      <c r="K3" s="38"/>
    </row>
    <row r="4" spans="1:11" x14ac:dyDescent="0.3">
      <c r="A4" s="52">
        <v>2</v>
      </c>
      <c r="B4" s="69" t="s">
        <v>102</v>
      </c>
      <c r="C4" s="69"/>
      <c r="D4" s="69"/>
      <c r="E4" s="69"/>
      <c r="F4" s="69"/>
      <c r="G4" s="69"/>
      <c r="H4" s="69"/>
      <c r="I4" s="38"/>
      <c r="J4" s="38"/>
      <c r="K4" s="38"/>
    </row>
    <row r="5" spans="1:11" x14ac:dyDescent="0.3">
      <c r="A5" s="52">
        <v>3</v>
      </c>
      <c r="B5" s="69" t="s">
        <v>103</v>
      </c>
      <c r="C5" s="69"/>
      <c r="D5" s="69"/>
      <c r="E5" s="69"/>
      <c r="F5" s="69"/>
      <c r="G5" s="69"/>
      <c r="H5" s="69"/>
      <c r="I5" s="38"/>
      <c r="J5" s="38"/>
      <c r="K5" s="38"/>
    </row>
    <row r="6" spans="1:11" x14ac:dyDescent="0.3">
      <c r="A6" s="52">
        <v>4</v>
      </c>
      <c r="B6" s="69" t="s">
        <v>104</v>
      </c>
      <c r="C6" s="69"/>
      <c r="D6" s="69"/>
      <c r="E6" s="69"/>
      <c r="F6" s="69"/>
      <c r="G6" s="69"/>
      <c r="H6" s="69"/>
      <c r="I6" s="38"/>
      <c r="J6" s="38"/>
      <c r="K6" s="38"/>
    </row>
    <row r="7" spans="1:11" x14ac:dyDescent="0.3">
      <c r="A7" s="40"/>
      <c r="B7" s="39"/>
      <c r="C7" s="39"/>
      <c r="D7" s="39"/>
      <c r="E7" s="39"/>
      <c r="F7" s="39"/>
      <c r="G7" s="39"/>
      <c r="H7" s="39"/>
      <c r="I7" s="39"/>
      <c r="J7" s="39"/>
    </row>
    <row r="8" spans="1:11" x14ac:dyDescent="0.3">
      <c r="A8" s="41" t="s">
        <v>0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15.6" x14ac:dyDescent="0.3">
      <c r="A9" s="42"/>
      <c r="B9" s="43"/>
      <c r="C9" s="43"/>
      <c r="D9" s="43"/>
      <c r="E9" s="43"/>
      <c r="F9" s="43"/>
      <c r="G9" s="43"/>
      <c r="H9" s="43"/>
    </row>
    <row r="10" spans="1:11" s="35" customFormat="1" ht="13.8" x14ac:dyDescent="0.3">
      <c r="A10" s="44" t="s">
        <v>1</v>
      </c>
      <c r="B10" s="44" t="s">
        <v>91</v>
      </c>
      <c r="J10" s="45" t="s">
        <v>5</v>
      </c>
    </row>
    <row r="11" spans="1:11" s="35" customFormat="1" ht="13.8" x14ac:dyDescent="0.3">
      <c r="B11" s="35" t="s">
        <v>119</v>
      </c>
      <c r="D11" s="44"/>
      <c r="E11" s="44"/>
      <c r="F11" s="35">
        <v>175</v>
      </c>
      <c r="G11" s="35" t="s">
        <v>2</v>
      </c>
      <c r="H11" s="46">
        <v>84</v>
      </c>
      <c r="I11" s="35" t="s">
        <v>4</v>
      </c>
      <c r="J11" s="47">
        <f>F11*H11</f>
        <v>14700</v>
      </c>
    </row>
    <row r="12" spans="1:11" s="35" customFormat="1" ht="13.8" x14ac:dyDescent="0.3">
      <c r="B12" s="23" t="s">
        <v>120</v>
      </c>
      <c r="D12" s="23"/>
      <c r="E12" s="23"/>
      <c r="F12" s="35">
        <v>60</v>
      </c>
      <c r="G12" s="23" t="s">
        <v>2</v>
      </c>
      <c r="H12" s="46">
        <v>276</v>
      </c>
      <c r="I12" s="35" t="s">
        <v>4</v>
      </c>
      <c r="J12" s="47">
        <f>F12*H12</f>
        <v>16560</v>
      </c>
    </row>
    <row r="13" spans="1:11" s="23" customFormat="1" ht="13.8" x14ac:dyDescent="0.3">
      <c r="B13" s="23" t="s">
        <v>121</v>
      </c>
      <c r="F13" s="23">
        <v>5</v>
      </c>
      <c r="G13" s="23" t="s">
        <v>2</v>
      </c>
      <c r="H13" s="25">
        <v>342</v>
      </c>
      <c r="I13" s="23" t="s">
        <v>4</v>
      </c>
      <c r="J13" s="47">
        <f>F13*H13</f>
        <v>1710</v>
      </c>
    </row>
    <row r="14" spans="1:11" s="23" customFormat="1" ht="13.8" x14ac:dyDescent="0.3">
      <c r="B14" s="23" t="s">
        <v>122</v>
      </c>
      <c r="F14" s="23">
        <v>36</v>
      </c>
      <c r="G14" s="23" t="s">
        <v>2</v>
      </c>
      <c r="H14" s="25">
        <v>444</v>
      </c>
      <c r="I14" s="23" t="s">
        <v>4</v>
      </c>
      <c r="J14" s="26">
        <f>F14*H14</f>
        <v>15984</v>
      </c>
    </row>
    <row r="15" spans="1:11" s="23" customFormat="1" ht="13.8" x14ac:dyDescent="0.3">
      <c r="B15" s="23" t="s">
        <v>123</v>
      </c>
      <c r="F15" s="67">
        <v>3</v>
      </c>
      <c r="G15" s="67" t="s">
        <v>124</v>
      </c>
      <c r="H15" s="25">
        <v>510</v>
      </c>
      <c r="I15" s="23" t="s">
        <v>4</v>
      </c>
      <c r="J15" s="26">
        <f>F15*H15</f>
        <v>1530</v>
      </c>
    </row>
    <row r="16" spans="1:11" s="23" customFormat="1" ht="13.8" x14ac:dyDescent="0.3">
      <c r="H16" s="29"/>
      <c r="J16" s="29"/>
    </row>
    <row r="17" spans="1:13" s="35" customFormat="1" ht="13.8" x14ac:dyDescent="0.3">
      <c r="B17" s="48" t="s">
        <v>3</v>
      </c>
      <c r="C17" s="48"/>
      <c r="D17" s="48"/>
      <c r="E17" s="48"/>
      <c r="F17" s="48"/>
      <c r="G17" s="48"/>
      <c r="H17" s="48"/>
      <c r="I17" s="48"/>
      <c r="J17" s="49">
        <f>J11+J12+J13+J14+J15</f>
        <v>50484</v>
      </c>
    </row>
    <row r="18" spans="1:13" s="35" customFormat="1" ht="13.8" x14ac:dyDescent="0.3">
      <c r="J18" s="50"/>
    </row>
    <row r="19" spans="1:13" s="35" customFormat="1" ht="13.8" x14ac:dyDescent="0.3">
      <c r="A19" s="44" t="s">
        <v>6</v>
      </c>
      <c r="B19" s="44" t="s">
        <v>116</v>
      </c>
      <c r="J19" s="50"/>
    </row>
    <row r="20" spans="1:13" s="35" customFormat="1" ht="13.8" x14ac:dyDescent="0.3">
      <c r="F20" s="35">
        <v>360</v>
      </c>
      <c r="G20" s="35" t="s">
        <v>8</v>
      </c>
      <c r="H20" s="46">
        <v>180</v>
      </c>
      <c r="I20" s="35" t="s">
        <v>4</v>
      </c>
      <c r="J20" s="47">
        <f>F20*H20</f>
        <v>64800</v>
      </c>
    </row>
    <row r="21" spans="1:13" s="35" customFormat="1" ht="13.8" x14ac:dyDescent="0.3">
      <c r="J21" s="50"/>
    </row>
    <row r="22" spans="1:13" s="35" customFormat="1" ht="13.8" x14ac:dyDescent="0.3">
      <c r="B22" s="48" t="s">
        <v>3</v>
      </c>
      <c r="C22" s="48"/>
      <c r="D22" s="48"/>
      <c r="E22" s="48"/>
      <c r="F22" s="48"/>
      <c r="G22" s="48"/>
      <c r="H22" s="48"/>
      <c r="I22" s="48"/>
      <c r="J22" s="49">
        <f>J20</f>
        <v>64800</v>
      </c>
    </row>
    <row r="23" spans="1:13" s="35" customFormat="1" ht="13.8" x14ac:dyDescent="0.3">
      <c r="J23" s="50"/>
    </row>
    <row r="24" spans="1:13" s="35" customFormat="1" ht="13.8" x14ac:dyDescent="0.3">
      <c r="A24" s="44" t="s">
        <v>7</v>
      </c>
      <c r="B24" s="44" t="s">
        <v>10</v>
      </c>
      <c r="C24" s="44"/>
      <c r="J24" s="50"/>
    </row>
    <row r="25" spans="1:13" s="35" customFormat="1" ht="13.8" x14ac:dyDescent="0.3">
      <c r="B25" s="35" t="s">
        <v>15</v>
      </c>
      <c r="F25" s="35">
        <v>234</v>
      </c>
      <c r="G25" s="35" t="s">
        <v>16</v>
      </c>
      <c r="H25" s="46">
        <v>54</v>
      </c>
      <c r="I25" s="35" t="s">
        <v>4</v>
      </c>
      <c r="J25" s="47">
        <f>F25*H25</f>
        <v>12636</v>
      </c>
    </row>
    <row r="26" spans="1:13" s="35" customFormat="1" ht="13.8" x14ac:dyDescent="0.3">
      <c r="B26" s="23" t="s">
        <v>125</v>
      </c>
      <c r="F26" s="35">
        <v>1</v>
      </c>
      <c r="G26" s="24" t="s">
        <v>130</v>
      </c>
      <c r="H26" s="46">
        <v>1700</v>
      </c>
      <c r="I26" s="35" t="s">
        <v>4</v>
      </c>
      <c r="J26" s="47">
        <f>F26*H26</f>
        <v>1700</v>
      </c>
    </row>
    <row r="27" spans="1:13" s="35" customFormat="1" ht="13.8" x14ac:dyDescent="0.3">
      <c r="M27" s="35" t="s">
        <v>50</v>
      </c>
    </row>
    <row r="28" spans="1:13" s="35" customFormat="1" ht="13.8" x14ac:dyDescent="0.3">
      <c r="B28" s="48" t="s">
        <v>3</v>
      </c>
      <c r="C28" s="48"/>
      <c r="D28" s="48"/>
      <c r="E28" s="48"/>
      <c r="F28" s="48"/>
      <c r="G28" s="48"/>
      <c r="H28" s="48"/>
      <c r="I28" s="48"/>
      <c r="J28" s="49">
        <f>J25+J26</f>
        <v>14336</v>
      </c>
    </row>
    <row r="29" spans="1:13" s="35" customFormat="1" ht="13.8" x14ac:dyDescent="0.3"/>
    <row r="30" spans="1:13" s="35" customFormat="1" ht="18" x14ac:dyDescent="0.35">
      <c r="B30" s="51" t="s">
        <v>109</v>
      </c>
      <c r="C30" s="51"/>
      <c r="D30" s="51"/>
      <c r="E30" s="51"/>
      <c r="F30" s="51"/>
      <c r="G30" s="51"/>
      <c r="H30" s="51"/>
      <c r="I30" s="51"/>
      <c r="J30" s="60">
        <f>J17+J22+J28</f>
        <v>129620</v>
      </c>
    </row>
    <row r="31" spans="1:13" s="35" customFormat="1" ht="13.8" x14ac:dyDescent="0.3"/>
    <row r="32" spans="1:13" s="35" customFormat="1" ht="13.8" x14ac:dyDescent="0.3">
      <c r="B32" s="68" t="s">
        <v>140</v>
      </c>
      <c r="C32" s="68"/>
      <c r="D32" s="68"/>
      <c r="E32" s="68"/>
      <c r="F32" s="68"/>
      <c r="G32" s="68"/>
      <c r="H32" s="68"/>
      <c r="I32" s="68"/>
      <c r="J32" s="68"/>
      <c r="K32" s="68"/>
    </row>
    <row r="33" spans="2:11" s="35" customFormat="1" ht="13.8" x14ac:dyDescent="0.3">
      <c r="B33" s="66" t="s">
        <v>141</v>
      </c>
      <c r="C33" s="66"/>
      <c r="D33" s="66"/>
      <c r="E33" s="66"/>
      <c r="F33" s="66"/>
      <c r="G33" s="66"/>
      <c r="H33" s="66"/>
      <c r="I33" s="66"/>
      <c r="J33" s="66"/>
      <c r="K33" s="66"/>
    </row>
    <row r="34" spans="2:11" s="35" customFormat="1" ht="13.8" x14ac:dyDescent="0.3">
      <c r="B34" s="66" t="s">
        <v>139</v>
      </c>
      <c r="C34" s="66"/>
      <c r="D34" s="66"/>
      <c r="E34" s="66"/>
      <c r="F34" s="66"/>
      <c r="G34" s="66"/>
      <c r="H34" s="66"/>
      <c r="I34" s="66"/>
      <c r="J34" s="66"/>
      <c r="K34" s="66"/>
    </row>
    <row r="35" spans="2:11" s="23" customFormat="1" ht="13.8" x14ac:dyDescent="0.3">
      <c r="B35" s="23" t="s">
        <v>138</v>
      </c>
    </row>
    <row r="36" spans="2:11" x14ac:dyDescent="0.3">
      <c r="B36" s="23" t="s">
        <v>136</v>
      </c>
    </row>
    <row r="37" spans="2:11" x14ac:dyDescent="0.3">
      <c r="B37" s="23" t="s">
        <v>137</v>
      </c>
    </row>
    <row r="38" spans="2:11" s="23" customFormat="1" ht="13.8" x14ac:dyDescent="0.3">
      <c r="B38" s="23" t="s">
        <v>117</v>
      </c>
    </row>
    <row r="39" spans="2:11" x14ac:dyDescent="0.3">
      <c r="B39" s="23" t="s">
        <v>114</v>
      </c>
      <c r="C39" s="23"/>
      <c r="D39" s="23"/>
    </row>
    <row r="40" spans="2:11" x14ac:dyDescent="0.3">
      <c r="J40" s="37" t="s">
        <v>50</v>
      </c>
    </row>
    <row r="41" spans="2:11" x14ac:dyDescent="0.3">
      <c r="F41" s="37" t="s">
        <v>50</v>
      </c>
    </row>
  </sheetData>
  <mergeCells count="5">
    <mergeCell ref="B32:K32"/>
    <mergeCell ref="B3:H3"/>
    <mergeCell ref="B4:H4"/>
    <mergeCell ref="B5:H5"/>
    <mergeCell ref="B6:H6"/>
  </mergeCells>
  <phoneticPr fontId="0" type="noConversion"/>
  <pageMargins left="0.47244094488188981" right="0.39370078740157483" top="0.74803149606299213" bottom="0.74803149606299213" header="0.31496062992125984" footer="0.31496062992125984"/>
  <pageSetup paperSize="9" scale="84" orientation="portrait" r:id="rId1"/>
  <headerFooter>
    <oddHeader>&amp;CPROGRAM NIWKI 2025 - BUDŻET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J27"/>
  <sheetViews>
    <sheetView topLeftCell="A4" workbookViewId="0">
      <selection activeCell="L26" sqref="L26"/>
    </sheetView>
  </sheetViews>
  <sheetFormatPr defaultRowHeight="14.4" x14ac:dyDescent="0.3"/>
  <cols>
    <col min="1" max="1" width="3.6640625" customWidth="1"/>
    <col min="2" max="2" width="16.6640625" customWidth="1"/>
    <col min="4" max="4" width="8.109375" customWidth="1"/>
    <col min="5" max="5" width="5.5546875" customWidth="1"/>
    <col min="6" max="6" width="6.33203125" customWidth="1"/>
    <col min="7" max="7" width="11.44140625" customWidth="1"/>
    <col min="9" max="9" width="2.44140625" bestFit="1" customWidth="1"/>
  </cols>
  <sheetData>
    <row r="1" spans="1:10" ht="15.6" x14ac:dyDescent="0.3">
      <c r="A1" s="2" t="s">
        <v>43</v>
      </c>
    </row>
    <row r="2" spans="1:10" x14ac:dyDescent="0.3">
      <c r="B2" s="1" t="s">
        <v>62</v>
      </c>
    </row>
    <row r="3" spans="1:10" x14ac:dyDescent="0.3">
      <c r="B3" s="1"/>
    </row>
    <row r="4" spans="1:10" x14ac:dyDescent="0.3">
      <c r="A4" s="1" t="s">
        <v>0</v>
      </c>
    </row>
    <row r="6" spans="1:10" x14ac:dyDescent="0.3">
      <c r="A6" s="1" t="s">
        <v>1</v>
      </c>
      <c r="B6" s="1" t="s">
        <v>55</v>
      </c>
      <c r="J6" t="s">
        <v>5</v>
      </c>
    </row>
    <row r="7" spans="1:10" x14ac:dyDescent="0.3">
      <c r="A7" s="1"/>
      <c r="B7" t="s">
        <v>20</v>
      </c>
      <c r="F7" s="3">
        <v>0</v>
      </c>
      <c r="G7" t="s">
        <v>2</v>
      </c>
      <c r="H7" s="4">
        <v>8</v>
      </c>
      <c r="I7" t="s">
        <v>4</v>
      </c>
      <c r="J7" s="7">
        <f>F7*H7</f>
        <v>0</v>
      </c>
    </row>
    <row r="8" spans="1:10" x14ac:dyDescent="0.3">
      <c r="H8" s="5"/>
      <c r="J8" s="5"/>
    </row>
    <row r="9" spans="1:10" x14ac:dyDescent="0.3">
      <c r="B9" s="8" t="s">
        <v>3</v>
      </c>
      <c r="C9" s="8"/>
      <c r="D9" s="8"/>
      <c r="E9" s="8"/>
      <c r="F9" s="8"/>
      <c r="G9" s="8"/>
      <c r="H9" s="8"/>
      <c r="I9" s="8"/>
      <c r="J9" s="9">
        <f>J7</f>
        <v>0</v>
      </c>
    </row>
    <row r="10" spans="1:10" x14ac:dyDescent="0.3">
      <c r="J10" s="5"/>
    </row>
    <row r="11" spans="1:10" x14ac:dyDescent="0.3">
      <c r="A11" s="1" t="s">
        <v>6</v>
      </c>
      <c r="B11" s="1" t="s">
        <v>21</v>
      </c>
      <c r="J11" s="5"/>
    </row>
    <row r="12" spans="1:10" x14ac:dyDescent="0.3">
      <c r="A12" s="1"/>
      <c r="B12" t="s">
        <v>20</v>
      </c>
      <c r="F12" s="3">
        <v>0</v>
      </c>
      <c r="G12" t="s">
        <v>2</v>
      </c>
      <c r="H12" s="4">
        <v>8</v>
      </c>
      <c r="I12" t="s">
        <v>4</v>
      </c>
      <c r="J12" s="7">
        <f>F12*H12</f>
        <v>0</v>
      </c>
    </row>
    <row r="13" spans="1:10" x14ac:dyDescent="0.3">
      <c r="J13" s="5"/>
    </row>
    <row r="14" spans="1:10" x14ac:dyDescent="0.3">
      <c r="B14" s="8" t="s">
        <v>3</v>
      </c>
      <c r="C14" s="8"/>
      <c r="D14" s="8"/>
      <c r="E14" s="8"/>
      <c r="F14" s="8"/>
      <c r="G14" s="8"/>
      <c r="H14" s="8"/>
      <c r="I14" s="8"/>
      <c r="J14" s="9">
        <f>J12</f>
        <v>0</v>
      </c>
    </row>
    <row r="15" spans="1:10" x14ac:dyDescent="0.3">
      <c r="J15" s="5"/>
    </row>
    <row r="16" spans="1:10" x14ac:dyDescent="0.3">
      <c r="A16" s="1" t="s">
        <v>7</v>
      </c>
      <c r="B16" s="1" t="s">
        <v>22</v>
      </c>
      <c r="J16" s="5"/>
    </row>
    <row r="17" spans="1:10" x14ac:dyDescent="0.3">
      <c r="D17" s="6">
        <v>5</v>
      </c>
      <c r="E17" t="s">
        <v>8</v>
      </c>
      <c r="F17" s="3">
        <v>0</v>
      </c>
      <c r="G17" t="s">
        <v>2</v>
      </c>
      <c r="H17" s="4">
        <v>80</v>
      </c>
      <c r="I17" t="s">
        <v>4</v>
      </c>
      <c r="J17" s="7">
        <f>D17*F17*H17</f>
        <v>0</v>
      </c>
    </row>
    <row r="18" spans="1:10" x14ac:dyDescent="0.3">
      <c r="J18" s="5"/>
    </row>
    <row r="19" spans="1:10" x14ac:dyDescent="0.3">
      <c r="B19" s="8" t="s">
        <v>3</v>
      </c>
      <c r="C19" s="8"/>
      <c r="D19" s="8"/>
      <c r="E19" s="8"/>
      <c r="F19" s="8"/>
      <c r="G19" s="8"/>
      <c r="H19" s="8"/>
      <c r="I19" s="8"/>
      <c r="J19" s="9">
        <f>J17</f>
        <v>0</v>
      </c>
    </row>
    <row r="20" spans="1:10" x14ac:dyDescent="0.3">
      <c r="J20" s="5"/>
    </row>
    <row r="21" spans="1:10" x14ac:dyDescent="0.3">
      <c r="A21" s="1" t="s">
        <v>9</v>
      </c>
      <c r="B21" s="1" t="s">
        <v>10</v>
      </c>
      <c r="C21" s="1"/>
      <c r="J21" s="5"/>
    </row>
    <row r="22" spans="1:10" x14ac:dyDescent="0.3">
      <c r="B22" t="s">
        <v>12</v>
      </c>
      <c r="F22" s="3">
        <v>0</v>
      </c>
      <c r="G22" t="s">
        <v>28</v>
      </c>
      <c r="H22" s="4">
        <v>25</v>
      </c>
      <c r="I22" t="s">
        <v>4</v>
      </c>
      <c r="J22" s="7">
        <f>F22*H22</f>
        <v>0</v>
      </c>
    </row>
    <row r="23" spans="1:10" x14ac:dyDescent="0.3">
      <c r="B23" t="s">
        <v>15</v>
      </c>
      <c r="F23" s="3">
        <v>0</v>
      </c>
      <c r="G23" t="s">
        <v>16</v>
      </c>
      <c r="H23" s="4">
        <v>40</v>
      </c>
      <c r="I23" t="s">
        <v>4</v>
      </c>
      <c r="J23" s="7">
        <f>F23*H23</f>
        <v>0</v>
      </c>
    </row>
    <row r="25" spans="1:10" x14ac:dyDescent="0.3">
      <c r="B25" s="8" t="s">
        <v>3</v>
      </c>
      <c r="C25" s="8"/>
      <c r="D25" s="8"/>
      <c r="E25" s="8"/>
      <c r="F25" s="8"/>
      <c r="G25" s="8"/>
      <c r="H25" s="8"/>
      <c r="I25" s="8"/>
      <c r="J25" s="9">
        <f>J22+J23</f>
        <v>0</v>
      </c>
    </row>
    <row r="27" spans="1:10" x14ac:dyDescent="0.3">
      <c r="B27" s="10" t="s">
        <v>18</v>
      </c>
      <c r="C27" s="10"/>
      <c r="D27" s="10"/>
      <c r="E27" s="10"/>
      <c r="F27" s="10"/>
      <c r="G27" s="10"/>
      <c r="H27" s="10"/>
      <c r="I27" s="10"/>
      <c r="J27" s="11">
        <f>J9+J14+J19+J25</f>
        <v>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J38"/>
  <sheetViews>
    <sheetView workbookViewId="0">
      <selection activeCell="J20" sqref="J20"/>
    </sheetView>
  </sheetViews>
  <sheetFormatPr defaultRowHeight="14.4" x14ac:dyDescent="0.3"/>
  <cols>
    <col min="1" max="1" width="3.6640625" customWidth="1"/>
    <col min="2" max="2" width="16.6640625" customWidth="1"/>
    <col min="3" max="3" width="7" customWidth="1"/>
    <col min="4" max="4" width="6.44140625" customWidth="1"/>
    <col min="5" max="5" width="4.6640625" customWidth="1"/>
    <col min="7" max="7" width="11.44140625" bestFit="1" customWidth="1"/>
    <col min="9" max="9" width="2.44140625" bestFit="1" customWidth="1"/>
  </cols>
  <sheetData>
    <row r="1" spans="1:10" ht="15.6" x14ac:dyDescent="0.3">
      <c r="A1" s="2" t="s">
        <v>45</v>
      </c>
    </row>
    <row r="2" spans="1:10" x14ac:dyDescent="0.3">
      <c r="B2" s="70" t="s">
        <v>53</v>
      </c>
      <c r="C2" s="70"/>
      <c r="D2" s="70"/>
      <c r="E2" s="70"/>
      <c r="F2" s="70"/>
      <c r="G2" s="70"/>
      <c r="H2" s="70"/>
      <c r="I2" s="70"/>
      <c r="J2" s="70"/>
    </row>
    <row r="3" spans="1:10" x14ac:dyDescent="0.3">
      <c r="B3" s="70"/>
      <c r="C3" s="70"/>
      <c r="D3" s="70"/>
      <c r="E3" s="70"/>
      <c r="F3" s="70"/>
      <c r="G3" s="70"/>
      <c r="H3" s="70"/>
      <c r="I3" s="70"/>
      <c r="J3" s="70"/>
    </row>
    <row r="4" spans="1:10" x14ac:dyDescent="0.3"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3">
      <c r="A5" s="1" t="s">
        <v>0</v>
      </c>
    </row>
    <row r="6" spans="1:10" x14ac:dyDescent="0.3">
      <c r="J6" t="s">
        <v>5</v>
      </c>
    </row>
    <row r="7" spans="1:10" x14ac:dyDescent="0.3">
      <c r="A7" s="1" t="s">
        <v>1</v>
      </c>
      <c r="B7" s="1" t="s">
        <v>46</v>
      </c>
      <c r="C7" s="1"/>
      <c r="J7" s="7">
        <v>600</v>
      </c>
    </row>
    <row r="8" spans="1:10" x14ac:dyDescent="0.3">
      <c r="A8" s="1" t="s">
        <v>6</v>
      </c>
      <c r="B8" s="1" t="s">
        <v>47</v>
      </c>
      <c r="C8" s="1"/>
      <c r="J8" s="7">
        <v>1000</v>
      </c>
    </row>
    <row r="9" spans="1:10" x14ac:dyDescent="0.3">
      <c r="A9" s="1" t="s">
        <v>7</v>
      </c>
      <c r="B9" s="1" t="s">
        <v>59</v>
      </c>
      <c r="C9" s="1"/>
      <c r="H9" s="5"/>
      <c r="J9" s="7">
        <v>6000</v>
      </c>
    </row>
    <row r="10" spans="1:10" x14ac:dyDescent="0.3">
      <c r="A10" s="1" t="s">
        <v>9</v>
      </c>
      <c r="B10" s="1" t="s">
        <v>48</v>
      </c>
      <c r="H10" s="5"/>
      <c r="J10" s="7"/>
    </row>
    <row r="11" spans="1:10" x14ac:dyDescent="0.3">
      <c r="B11" t="s">
        <v>49</v>
      </c>
      <c r="F11" s="3">
        <v>6</v>
      </c>
      <c r="G11" t="s">
        <v>56</v>
      </c>
      <c r="H11" s="4">
        <v>32</v>
      </c>
      <c r="I11" t="s">
        <v>4</v>
      </c>
      <c r="J11" s="7">
        <f>F11*H11</f>
        <v>192</v>
      </c>
    </row>
    <row r="12" spans="1:10" x14ac:dyDescent="0.3">
      <c r="A12" s="1"/>
      <c r="B12" t="s">
        <v>42</v>
      </c>
      <c r="F12" s="3">
        <v>40</v>
      </c>
      <c r="G12" t="s">
        <v>2</v>
      </c>
      <c r="H12" s="4">
        <v>8</v>
      </c>
      <c r="I12" t="s">
        <v>4</v>
      </c>
      <c r="J12" s="7">
        <f>F12*H12</f>
        <v>320</v>
      </c>
    </row>
    <row r="13" spans="1:10" x14ac:dyDescent="0.3">
      <c r="H13" s="5"/>
      <c r="J13" s="7"/>
    </row>
    <row r="14" spans="1:10" x14ac:dyDescent="0.3">
      <c r="H14" s="5"/>
      <c r="J14" s="5"/>
    </row>
    <row r="15" spans="1:10" x14ac:dyDescent="0.3">
      <c r="B15" s="8" t="s">
        <v>3</v>
      </c>
      <c r="C15" s="8"/>
      <c r="D15" s="8"/>
      <c r="E15" s="8"/>
      <c r="F15" s="8"/>
      <c r="G15" s="8"/>
      <c r="H15" s="8"/>
      <c r="I15" s="8"/>
      <c r="J15" s="9">
        <v>0</v>
      </c>
    </row>
    <row r="16" spans="1:10" x14ac:dyDescent="0.3">
      <c r="J16" s="5"/>
    </row>
    <row r="17" spans="1:10" x14ac:dyDescent="0.3">
      <c r="A17" s="1"/>
      <c r="B17" t="s">
        <v>60</v>
      </c>
      <c r="J17" s="5"/>
    </row>
    <row r="18" spans="1:10" x14ac:dyDescent="0.3">
      <c r="B18" t="s">
        <v>61</v>
      </c>
      <c r="H18" s="5"/>
      <c r="J18" s="5"/>
    </row>
    <row r="19" spans="1:10" x14ac:dyDescent="0.3">
      <c r="H19" s="5"/>
      <c r="J19" s="5"/>
    </row>
    <row r="20" spans="1:10" x14ac:dyDescent="0.3">
      <c r="H20" s="5"/>
      <c r="J20" s="5"/>
    </row>
    <row r="21" spans="1:10" x14ac:dyDescent="0.3">
      <c r="J21" s="5"/>
    </row>
    <row r="22" spans="1:10" x14ac:dyDescent="0.3">
      <c r="B22" s="1"/>
      <c r="C22" s="1"/>
      <c r="D22" s="1"/>
      <c r="E22" s="1"/>
      <c r="F22" s="1"/>
      <c r="G22" s="1"/>
      <c r="H22" s="1"/>
      <c r="I22" s="1"/>
      <c r="J22" s="12"/>
    </row>
    <row r="23" spans="1:10" x14ac:dyDescent="0.3">
      <c r="J23" s="5"/>
    </row>
    <row r="24" spans="1:10" x14ac:dyDescent="0.3">
      <c r="A24" s="1"/>
      <c r="B24" s="1"/>
      <c r="J24" s="5"/>
    </row>
    <row r="25" spans="1:10" x14ac:dyDescent="0.3">
      <c r="H25" s="5"/>
      <c r="J25" s="5"/>
    </row>
    <row r="26" spans="1:10" x14ac:dyDescent="0.3">
      <c r="J26" s="5"/>
    </row>
    <row r="27" spans="1:10" x14ac:dyDescent="0.3">
      <c r="B27" s="1"/>
      <c r="C27" s="1"/>
      <c r="D27" s="1"/>
      <c r="E27" s="1"/>
      <c r="F27" s="1"/>
      <c r="G27" s="1"/>
      <c r="H27" s="1"/>
      <c r="I27" s="1"/>
      <c r="J27" s="12"/>
    </row>
    <row r="28" spans="1:10" x14ac:dyDescent="0.3">
      <c r="J28" s="5"/>
    </row>
    <row r="29" spans="1:10" x14ac:dyDescent="0.3">
      <c r="A29" s="1"/>
      <c r="B29" s="1"/>
      <c r="C29" s="1"/>
      <c r="J29" s="5"/>
    </row>
    <row r="30" spans="1:10" x14ac:dyDescent="0.3">
      <c r="H30" s="5"/>
      <c r="J30" s="5"/>
    </row>
    <row r="31" spans="1:10" x14ac:dyDescent="0.3">
      <c r="H31" s="5"/>
      <c r="J31" s="5"/>
    </row>
    <row r="32" spans="1:10" x14ac:dyDescent="0.3">
      <c r="H32" s="5"/>
      <c r="J32" s="5"/>
    </row>
    <row r="33" spans="2:10" x14ac:dyDescent="0.3">
      <c r="H33" s="5"/>
      <c r="J33" s="5"/>
    </row>
    <row r="34" spans="2:10" x14ac:dyDescent="0.3">
      <c r="H34" s="5"/>
      <c r="J34" s="5"/>
    </row>
    <row r="36" spans="2:10" x14ac:dyDescent="0.3">
      <c r="B36" s="1"/>
      <c r="C36" s="1"/>
      <c r="D36" s="1"/>
      <c r="E36" s="1"/>
      <c r="F36" s="1"/>
      <c r="G36" s="1"/>
      <c r="H36" s="1"/>
      <c r="I36" s="1"/>
      <c r="J36" s="12"/>
    </row>
    <row r="38" spans="2:10" x14ac:dyDescent="0.3">
      <c r="B38" s="1"/>
      <c r="C38" s="1"/>
      <c r="D38" s="1"/>
      <c r="E38" s="1"/>
      <c r="F38" s="1"/>
      <c r="G38" s="1"/>
      <c r="H38" s="1"/>
      <c r="I38" s="1"/>
      <c r="J38" s="12"/>
    </row>
  </sheetData>
  <mergeCells count="1">
    <mergeCell ref="B2:J3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J34"/>
  <sheetViews>
    <sheetView topLeftCell="A13" workbookViewId="0">
      <selection activeCell="L29" sqref="L29"/>
    </sheetView>
  </sheetViews>
  <sheetFormatPr defaultRowHeight="14.4" x14ac:dyDescent="0.3"/>
  <cols>
    <col min="1" max="1" width="4.33203125" customWidth="1"/>
    <col min="3" max="3" width="15" customWidth="1"/>
    <col min="5" max="5" width="8.5546875" customWidth="1"/>
    <col min="6" max="6" width="8" customWidth="1"/>
    <col min="7" max="7" width="8.109375" customWidth="1"/>
    <col min="9" max="9" width="3.44140625" customWidth="1"/>
  </cols>
  <sheetData>
    <row r="1" spans="1:10" ht="15.6" x14ac:dyDescent="0.3">
      <c r="A1" s="2" t="s">
        <v>44</v>
      </c>
    </row>
    <row r="2" spans="1:10" x14ac:dyDescent="0.3">
      <c r="B2" s="1" t="s">
        <v>51</v>
      </c>
    </row>
    <row r="3" spans="1:10" x14ac:dyDescent="0.3">
      <c r="B3" s="1"/>
    </row>
    <row r="4" spans="1:10" x14ac:dyDescent="0.3">
      <c r="A4" s="1" t="s">
        <v>0</v>
      </c>
    </row>
    <row r="6" spans="1:10" x14ac:dyDescent="0.3">
      <c r="A6" s="1" t="s">
        <v>1</v>
      </c>
      <c r="B6" s="1" t="s">
        <v>17</v>
      </c>
      <c r="J6" t="s">
        <v>5</v>
      </c>
    </row>
    <row r="7" spans="1:10" x14ac:dyDescent="0.3">
      <c r="B7" t="s">
        <v>23</v>
      </c>
      <c r="D7">
        <v>1</v>
      </c>
      <c r="E7" t="s">
        <v>29</v>
      </c>
      <c r="F7" s="3">
        <v>0</v>
      </c>
      <c r="G7" t="s">
        <v>2</v>
      </c>
      <c r="H7" s="4">
        <v>40</v>
      </c>
      <c r="I7" t="s">
        <v>4</v>
      </c>
      <c r="J7" s="7">
        <f>D7*F7*H7</f>
        <v>0</v>
      </c>
    </row>
    <row r="8" spans="1:10" x14ac:dyDescent="0.3">
      <c r="B8" t="s">
        <v>24</v>
      </c>
      <c r="D8">
        <v>2</v>
      </c>
      <c r="E8" t="s">
        <v>19</v>
      </c>
      <c r="F8" s="3">
        <v>0</v>
      </c>
      <c r="G8" t="s">
        <v>2</v>
      </c>
      <c r="H8" s="4">
        <v>85</v>
      </c>
      <c r="I8" t="s">
        <v>4</v>
      </c>
      <c r="J8" s="7">
        <f>D8*F8*H8</f>
        <v>0</v>
      </c>
    </row>
    <row r="9" spans="1:10" x14ac:dyDescent="0.3">
      <c r="H9" s="5"/>
      <c r="J9" s="5"/>
    </row>
    <row r="10" spans="1:10" x14ac:dyDescent="0.3">
      <c r="B10" s="8" t="s">
        <v>3</v>
      </c>
      <c r="C10" s="8"/>
      <c r="D10" s="8"/>
      <c r="E10" s="8"/>
      <c r="F10" s="8"/>
      <c r="G10" s="8"/>
      <c r="H10" s="8"/>
      <c r="I10" s="8"/>
      <c r="J10" s="9">
        <f>J7+J8</f>
        <v>0</v>
      </c>
    </row>
    <row r="11" spans="1:10" x14ac:dyDescent="0.3">
      <c r="J11" s="5"/>
    </row>
    <row r="12" spans="1:10" x14ac:dyDescent="0.3">
      <c r="A12" s="1" t="s">
        <v>6</v>
      </c>
      <c r="B12" s="1" t="s">
        <v>54</v>
      </c>
      <c r="J12" s="5"/>
    </row>
    <row r="13" spans="1:10" x14ac:dyDescent="0.3">
      <c r="B13" t="s">
        <v>23</v>
      </c>
      <c r="D13" s="6">
        <v>3</v>
      </c>
      <c r="E13" t="s">
        <v>29</v>
      </c>
      <c r="F13" s="3">
        <v>0</v>
      </c>
      <c r="G13" t="s">
        <v>2</v>
      </c>
      <c r="H13" s="4">
        <v>40</v>
      </c>
      <c r="I13" t="s">
        <v>4</v>
      </c>
      <c r="J13" s="7">
        <f>D13*F13*H13</f>
        <v>0</v>
      </c>
    </row>
    <row r="14" spans="1:10" x14ac:dyDescent="0.3">
      <c r="J14" s="5"/>
    </row>
    <row r="15" spans="1:10" x14ac:dyDescent="0.3">
      <c r="B15" s="8" t="s">
        <v>3</v>
      </c>
      <c r="C15" s="8"/>
      <c r="D15" s="8"/>
      <c r="E15" s="8"/>
      <c r="F15" s="8"/>
      <c r="G15" s="8"/>
      <c r="H15" s="8"/>
      <c r="I15" s="8"/>
      <c r="J15" s="9">
        <f>J13</f>
        <v>0</v>
      </c>
    </row>
    <row r="16" spans="1:10" x14ac:dyDescent="0.3">
      <c r="J16" s="5"/>
    </row>
    <row r="17" spans="1:10" x14ac:dyDescent="0.3">
      <c r="A17" s="1" t="s">
        <v>7</v>
      </c>
      <c r="B17" s="1" t="s">
        <v>40</v>
      </c>
      <c r="J17" s="5"/>
    </row>
    <row r="18" spans="1:10" x14ac:dyDescent="0.3">
      <c r="D18" s="6">
        <v>8</v>
      </c>
      <c r="E18" t="s">
        <v>8</v>
      </c>
      <c r="F18" s="3">
        <v>0</v>
      </c>
      <c r="G18" t="s">
        <v>27</v>
      </c>
      <c r="H18" s="4">
        <v>100</v>
      </c>
      <c r="I18" t="s">
        <v>4</v>
      </c>
      <c r="J18" s="7">
        <f>D18*F18*H18</f>
        <v>0</v>
      </c>
    </row>
    <row r="19" spans="1:10" x14ac:dyDescent="0.3">
      <c r="J19" s="5"/>
    </row>
    <row r="20" spans="1:10" x14ac:dyDescent="0.3">
      <c r="B20" s="8" t="s">
        <v>3</v>
      </c>
      <c r="C20" s="8"/>
      <c r="D20" s="8"/>
      <c r="E20" s="8"/>
      <c r="F20" s="8"/>
      <c r="G20" s="8"/>
      <c r="H20" s="8"/>
      <c r="I20" s="8"/>
      <c r="J20" s="9">
        <f>J18</f>
        <v>0</v>
      </c>
    </row>
    <row r="21" spans="1:10" x14ac:dyDescent="0.3">
      <c r="J21" s="5"/>
    </row>
    <row r="22" spans="1:10" x14ac:dyDescent="0.3">
      <c r="A22" s="1" t="s">
        <v>9</v>
      </c>
      <c r="B22" s="1" t="s">
        <v>10</v>
      </c>
      <c r="C22" s="1"/>
      <c r="J22" s="5"/>
    </row>
    <row r="23" spans="1:10" x14ac:dyDescent="0.3">
      <c r="B23" t="s">
        <v>11</v>
      </c>
      <c r="F23" s="3">
        <v>0</v>
      </c>
      <c r="G23" t="s">
        <v>2</v>
      </c>
      <c r="H23" s="4">
        <v>20</v>
      </c>
      <c r="I23" t="s">
        <v>4</v>
      </c>
      <c r="J23" s="7">
        <f>F23*H23</f>
        <v>0</v>
      </c>
    </row>
    <row r="24" spans="1:10" x14ac:dyDescent="0.3">
      <c r="B24" t="s">
        <v>12</v>
      </c>
      <c r="F24" s="3">
        <v>0</v>
      </c>
      <c r="G24" t="s">
        <v>13</v>
      </c>
      <c r="H24" s="4">
        <v>25</v>
      </c>
      <c r="I24" t="s">
        <v>4</v>
      </c>
      <c r="J24" s="7">
        <f>F24*H24</f>
        <v>0</v>
      </c>
    </row>
    <row r="25" spans="1:10" x14ac:dyDescent="0.3">
      <c r="B25" t="s">
        <v>14</v>
      </c>
      <c r="F25" s="3">
        <v>0</v>
      </c>
      <c r="G25" t="s">
        <v>13</v>
      </c>
      <c r="H25" s="4">
        <v>105</v>
      </c>
      <c r="I25" t="s">
        <v>4</v>
      </c>
      <c r="J25" s="7">
        <f>F25*H25</f>
        <v>0</v>
      </c>
    </row>
    <row r="26" spans="1:10" x14ac:dyDescent="0.3">
      <c r="B26" t="s">
        <v>15</v>
      </c>
      <c r="F26" s="3">
        <v>0</v>
      </c>
      <c r="G26" t="s">
        <v>16</v>
      </c>
      <c r="H26" s="4">
        <v>45</v>
      </c>
      <c r="I26" t="s">
        <v>4</v>
      </c>
      <c r="J26" s="7">
        <f>F26*H26</f>
        <v>0</v>
      </c>
    </row>
    <row r="27" spans="1:10" x14ac:dyDescent="0.3">
      <c r="B27" t="s">
        <v>30</v>
      </c>
      <c r="H27" s="5"/>
      <c r="J27" s="7">
        <v>0</v>
      </c>
    </row>
    <row r="29" spans="1:10" x14ac:dyDescent="0.3">
      <c r="B29" s="8" t="s">
        <v>3</v>
      </c>
      <c r="C29" s="8"/>
      <c r="D29" s="8"/>
      <c r="E29" s="8"/>
      <c r="F29" s="8"/>
      <c r="G29" s="8"/>
      <c r="H29" s="8"/>
      <c r="I29" s="8"/>
      <c r="J29" s="9">
        <f>J23+J24+J25+J26+J27</f>
        <v>0</v>
      </c>
    </row>
    <row r="31" spans="1:10" x14ac:dyDescent="0.3">
      <c r="B31" s="10" t="s">
        <v>18</v>
      </c>
      <c r="C31" s="10"/>
      <c r="D31" s="10"/>
      <c r="E31" s="10"/>
      <c r="F31" s="10"/>
      <c r="G31" s="10"/>
      <c r="H31" s="10"/>
      <c r="I31" s="10"/>
      <c r="J31" s="11">
        <f>J10+J15+J20+J29</f>
        <v>0</v>
      </c>
    </row>
    <row r="33" spans="2:2" x14ac:dyDescent="0.3">
      <c r="B33" t="s">
        <v>25</v>
      </c>
    </row>
    <row r="34" spans="2:2" x14ac:dyDescent="0.3">
      <c r="B34" t="s">
        <v>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J32"/>
  <sheetViews>
    <sheetView workbookViewId="0">
      <selection activeCell="L10" sqref="L10"/>
    </sheetView>
  </sheetViews>
  <sheetFormatPr defaultRowHeight="14.4" x14ac:dyDescent="0.3"/>
  <cols>
    <col min="1" max="1" width="3.6640625" customWidth="1"/>
    <col min="2" max="2" width="16.6640625" customWidth="1"/>
    <col min="3" max="3" width="7" customWidth="1"/>
    <col min="4" max="4" width="7.109375" customWidth="1"/>
    <col min="5" max="5" width="3.88671875" customWidth="1"/>
    <col min="6" max="6" width="6.44140625" customWidth="1"/>
    <col min="7" max="7" width="8" customWidth="1"/>
    <col min="9" max="9" width="2.44140625" bestFit="1" customWidth="1"/>
  </cols>
  <sheetData>
    <row r="1" spans="1:10" ht="15.6" x14ac:dyDescent="0.3">
      <c r="A1" s="2" t="s">
        <v>31</v>
      </c>
    </row>
    <row r="2" spans="1:10" x14ac:dyDescent="0.3">
      <c r="B2" s="1" t="s">
        <v>41</v>
      </c>
    </row>
    <row r="3" spans="1:10" x14ac:dyDescent="0.3">
      <c r="B3" s="1"/>
    </row>
    <row r="4" spans="1:10" x14ac:dyDescent="0.3">
      <c r="A4" s="1" t="s">
        <v>0</v>
      </c>
    </row>
    <row r="6" spans="1:10" x14ac:dyDescent="0.3">
      <c r="A6" s="1" t="s">
        <v>1</v>
      </c>
      <c r="B6" s="1"/>
      <c r="J6" t="s">
        <v>5</v>
      </c>
    </row>
    <row r="7" spans="1:10" x14ac:dyDescent="0.3">
      <c r="A7" s="1"/>
      <c r="J7" s="7">
        <v>0</v>
      </c>
    </row>
    <row r="8" spans="1:10" x14ac:dyDescent="0.3">
      <c r="H8" s="5"/>
      <c r="J8" s="5"/>
    </row>
    <row r="9" spans="1:10" x14ac:dyDescent="0.3">
      <c r="B9" s="8" t="s">
        <v>3</v>
      </c>
      <c r="C9" s="8"/>
      <c r="D9" s="8"/>
      <c r="E9" s="8"/>
      <c r="F9" s="8"/>
      <c r="G9" s="8"/>
      <c r="H9" s="8"/>
      <c r="I9" s="8"/>
      <c r="J9" s="9">
        <f>J7</f>
        <v>0</v>
      </c>
    </row>
    <row r="10" spans="1:10" x14ac:dyDescent="0.3">
      <c r="J10" s="5"/>
    </row>
    <row r="11" spans="1:10" x14ac:dyDescent="0.3">
      <c r="A11" s="1"/>
      <c r="B11" s="71" t="s">
        <v>52</v>
      </c>
      <c r="C11" s="72"/>
      <c r="D11" s="72"/>
      <c r="E11" s="72"/>
      <c r="F11" s="72"/>
      <c r="G11" s="72"/>
      <c r="H11" s="72"/>
      <c r="J11" s="5"/>
    </row>
    <row r="12" spans="1:10" x14ac:dyDescent="0.3">
      <c r="B12" s="72"/>
      <c r="C12" s="72"/>
      <c r="D12" s="72"/>
      <c r="E12" s="72"/>
      <c r="F12" s="72"/>
      <c r="G12" s="72"/>
      <c r="H12" s="72"/>
      <c r="J12" s="5"/>
    </row>
    <row r="13" spans="1:10" x14ac:dyDescent="0.3">
      <c r="B13" s="72"/>
      <c r="C13" s="72"/>
      <c r="D13" s="72"/>
      <c r="E13" s="72"/>
      <c r="F13" s="72"/>
      <c r="G13" s="72"/>
      <c r="H13" s="72"/>
      <c r="J13" s="5"/>
    </row>
    <row r="14" spans="1:10" x14ac:dyDescent="0.3">
      <c r="H14" s="5"/>
      <c r="J14" s="5"/>
    </row>
    <row r="15" spans="1:10" x14ac:dyDescent="0.3">
      <c r="J15" s="5"/>
    </row>
    <row r="16" spans="1:10" x14ac:dyDescent="0.3">
      <c r="B16" s="1"/>
      <c r="C16" s="1"/>
      <c r="D16" s="1"/>
      <c r="E16" s="1"/>
      <c r="F16" s="1"/>
      <c r="G16" s="1"/>
      <c r="H16" s="1"/>
      <c r="I16" s="1"/>
      <c r="J16" s="12"/>
    </row>
    <row r="17" spans="1:10" x14ac:dyDescent="0.3">
      <c r="J17" s="5"/>
    </row>
    <row r="18" spans="1:10" x14ac:dyDescent="0.3">
      <c r="A18" s="1"/>
      <c r="B18" s="1"/>
      <c r="J18" s="5"/>
    </row>
    <row r="19" spans="1:10" x14ac:dyDescent="0.3">
      <c r="H19" s="5"/>
      <c r="J19" s="5"/>
    </row>
    <row r="20" spans="1:10" x14ac:dyDescent="0.3">
      <c r="J20" s="5"/>
    </row>
    <row r="21" spans="1:10" x14ac:dyDescent="0.3">
      <c r="B21" s="1"/>
      <c r="C21" s="1"/>
      <c r="D21" s="1"/>
      <c r="E21" s="1"/>
      <c r="F21" s="1"/>
      <c r="G21" s="1"/>
      <c r="H21" s="1"/>
      <c r="I21" s="1"/>
      <c r="J21" s="12"/>
    </row>
    <row r="22" spans="1:10" x14ac:dyDescent="0.3">
      <c r="J22" s="5"/>
    </row>
    <row r="23" spans="1:10" x14ac:dyDescent="0.3">
      <c r="A23" s="1"/>
      <c r="B23" s="1"/>
      <c r="C23" s="1"/>
      <c r="J23" s="5"/>
    </row>
    <row r="24" spans="1:10" x14ac:dyDescent="0.3">
      <c r="H24" s="5"/>
      <c r="J24" s="5"/>
    </row>
    <row r="25" spans="1:10" x14ac:dyDescent="0.3">
      <c r="H25" s="5"/>
      <c r="J25" s="5"/>
    </row>
    <row r="26" spans="1:10" x14ac:dyDescent="0.3">
      <c r="H26" s="5"/>
      <c r="J26" s="5"/>
    </row>
    <row r="27" spans="1:10" x14ac:dyDescent="0.3">
      <c r="H27" s="5"/>
      <c r="J27" s="5"/>
    </row>
    <row r="28" spans="1:10" x14ac:dyDescent="0.3">
      <c r="H28" s="5"/>
      <c r="J28" s="5"/>
    </row>
    <row r="30" spans="1:10" x14ac:dyDescent="0.3">
      <c r="B30" s="1"/>
      <c r="C30" s="1"/>
      <c r="D30" s="1"/>
      <c r="E30" s="1"/>
      <c r="F30" s="1"/>
      <c r="G30" s="1"/>
      <c r="H30" s="1"/>
      <c r="I30" s="1"/>
      <c r="J30" s="12"/>
    </row>
    <row r="32" spans="1:10" x14ac:dyDescent="0.3">
      <c r="B32" s="1"/>
      <c r="C32" s="1"/>
      <c r="D32" s="1"/>
      <c r="E32" s="1"/>
      <c r="F32" s="1"/>
      <c r="G32" s="1"/>
      <c r="H32" s="1"/>
      <c r="I32" s="1"/>
      <c r="J32" s="12"/>
    </row>
  </sheetData>
  <mergeCells count="1">
    <mergeCell ref="B11:H13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P23"/>
  <sheetViews>
    <sheetView workbookViewId="0">
      <selection activeCell="J18" sqref="J18"/>
    </sheetView>
  </sheetViews>
  <sheetFormatPr defaultRowHeight="14.4" x14ac:dyDescent="0.3"/>
  <cols>
    <col min="1" max="1" width="3.6640625" customWidth="1"/>
    <col min="2" max="2" width="16.6640625" customWidth="1"/>
    <col min="5" max="5" width="5" customWidth="1"/>
    <col min="7" max="7" width="9.33203125" customWidth="1"/>
    <col min="9" max="9" width="2.44140625" bestFit="1" customWidth="1"/>
    <col min="10" max="10" width="11.44140625" customWidth="1"/>
  </cols>
  <sheetData>
    <row r="1" spans="1:16" ht="15.6" x14ac:dyDescent="0.3">
      <c r="A1" s="2" t="s">
        <v>32</v>
      </c>
    </row>
    <row r="2" spans="1:16" x14ac:dyDescent="0.3">
      <c r="B2" s="72" t="s">
        <v>57</v>
      </c>
      <c r="C2" s="72"/>
      <c r="D2" s="72"/>
      <c r="E2" s="72"/>
      <c r="F2" s="72"/>
      <c r="G2" s="72"/>
      <c r="H2" s="72"/>
      <c r="I2" s="72"/>
      <c r="J2" s="72"/>
      <c r="K2" s="13"/>
      <c r="L2" s="13"/>
      <c r="M2" s="13"/>
      <c r="N2" s="13"/>
      <c r="O2" s="13"/>
      <c r="P2" s="13"/>
    </row>
    <row r="3" spans="1:16" x14ac:dyDescent="0.3">
      <c r="B3" s="72"/>
      <c r="C3" s="72"/>
      <c r="D3" s="72"/>
      <c r="E3" s="72"/>
      <c r="F3" s="72"/>
      <c r="G3" s="72"/>
      <c r="H3" s="72"/>
      <c r="I3" s="72"/>
      <c r="J3" s="72"/>
      <c r="K3" s="13"/>
      <c r="L3" s="13"/>
      <c r="M3" s="13"/>
      <c r="N3" s="13"/>
      <c r="O3" s="13"/>
      <c r="P3" s="13"/>
    </row>
    <row r="4" spans="1:16" x14ac:dyDescent="0.3">
      <c r="B4" s="72"/>
      <c r="C4" s="72"/>
      <c r="D4" s="72"/>
      <c r="E4" s="72"/>
      <c r="F4" s="72"/>
      <c r="G4" s="72"/>
      <c r="H4" s="72"/>
      <c r="I4" s="72"/>
      <c r="J4" s="72"/>
      <c r="K4" s="13"/>
      <c r="L4" s="13"/>
      <c r="M4" s="13"/>
      <c r="N4" s="13"/>
      <c r="O4" s="13"/>
      <c r="P4" s="13"/>
    </row>
    <row r="5" spans="1:16" x14ac:dyDescent="0.3">
      <c r="B5" s="14"/>
      <c r="C5" s="14"/>
      <c r="D5" s="14"/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</row>
    <row r="6" spans="1:16" x14ac:dyDescent="0.3">
      <c r="A6" s="1" t="s">
        <v>0</v>
      </c>
    </row>
    <row r="8" spans="1:16" x14ac:dyDescent="0.3">
      <c r="A8" s="1" t="s">
        <v>1</v>
      </c>
      <c r="B8" s="1" t="s">
        <v>33</v>
      </c>
      <c r="J8" t="s">
        <v>5</v>
      </c>
    </row>
    <row r="9" spans="1:16" x14ac:dyDescent="0.3">
      <c r="B9" t="s">
        <v>34</v>
      </c>
      <c r="H9" s="5"/>
      <c r="J9" s="7">
        <v>6000</v>
      </c>
    </row>
    <row r="10" spans="1:16" x14ac:dyDescent="0.3">
      <c r="B10" t="s">
        <v>35</v>
      </c>
      <c r="F10" s="3">
        <v>7</v>
      </c>
      <c r="G10" t="s">
        <v>2</v>
      </c>
      <c r="H10" s="4">
        <v>30</v>
      </c>
      <c r="I10" t="s">
        <v>4</v>
      </c>
      <c r="J10" s="7">
        <f>F10*H10</f>
        <v>210</v>
      </c>
    </row>
    <row r="11" spans="1:16" x14ac:dyDescent="0.3">
      <c r="B11" t="s">
        <v>36</v>
      </c>
      <c r="F11" s="3">
        <v>7</v>
      </c>
      <c r="G11" t="s">
        <v>2</v>
      </c>
      <c r="H11" s="4">
        <v>350</v>
      </c>
      <c r="J11" s="7">
        <f>F11*H11</f>
        <v>2450</v>
      </c>
    </row>
    <row r="12" spans="1:16" x14ac:dyDescent="0.3">
      <c r="B12" t="s">
        <v>37</v>
      </c>
      <c r="F12" s="3">
        <v>24</v>
      </c>
      <c r="G12" t="s">
        <v>38</v>
      </c>
      <c r="H12" s="4">
        <v>72.930000000000007</v>
      </c>
      <c r="J12" s="7">
        <f>F12*H12</f>
        <v>1750.3200000000002</v>
      </c>
    </row>
    <row r="13" spans="1:16" x14ac:dyDescent="0.3">
      <c r="B13" s="73" t="s">
        <v>58</v>
      </c>
      <c r="C13" s="73"/>
      <c r="D13" s="73"/>
      <c r="E13" s="73"/>
      <c r="F13" s="73"/>
      <c r="H13" s="5"/>
      <c r="J13" s="7">
        <v>300</v>
      </c>
    </row>
    <row r="14" spans="1:16" x14ac:dyDescent="0.3">
      <c r="B14" s="73"/>
      <c r="C14" s="73"/>
      <c r="D14" s="73"/>
      <c r="E14" s="73"/>
      <c r="F14" s="73"/>
      <c r="H14" s="5"/>
      <c r="J14" s="5"/>
    </row>
    <row r="15" spans="1:16" x14ac:dyDescent="0.3">
      <c r="B15" s="8" t="s">
        <v>3</v>
      </c>
      <c r="C15" s="8"/>
      <c r="D15" s="8"/>
      <c r="E15" s="8"/>
      <c r="F15" s="8"/>
      <c r="G15" s="8"/>
      <c r="H15" s="8"/>
      <c r="I15" s="8"/>
      <c r="J15" s="9">
        <v>0</v>
      </c>
    </row>
    <row r="16" spans="1:16" x14ac:dyDescent="0.3">
      <c r="J16" s="5"/>
    </row>
    <row r="17" spans="1:10" x14ac:dyDescent="0.3">
      <c r="A17" s="1"/>
      <c r="B17" s="1"/>
      <c r="C17" s="1"/>
      <c r="J17" s="5"/>
    </row>
    <row r="18" spans="1:10" x14ac:dyDescent="0.3">
      <c r="H18" s="5"/>
      <c r="J18" s="5"/>
    </row>
    <row r="19" spans="1:10" x14ac:dyDescent="0.3">
      <c r="H19" s="5"/>
      <c r="J19" s="5"/>
    </row>
    <row r="21" spans="1:10" x14ac:dyDescent="0.3">
      <c r="B21" s="1"/>
      <c r="C21" s="1"/>
      <c r="D21" s="1"/>
      <c r="E21" s="1"/>
      <c r="F21" s="1"/>
      <c r="G21" s="1"/>
      <c r="H21" s="1"/>
      <c r="I21" s="1"/>
      <c r="J21" s="12"/>
    </row>
    <row r="23" spans="1:10" x14ac:dyDescent="0.3">
      <c r="B23" s="1"/>
      <c r="C23" s="1"/>
      <c r="D23" s="1"/>
      <c r="E23" s="1"/>
      <c r="F23" s="1"/>
      <c r="G23" s="1"/>
      <c r="H23" s="1"/>
      <c r="I23" s="1"/>
      <c r="J23" s="12"/>
    </row>
  </sheetData>
  <mergeCells count="2">
    <mergeCell ref="B2:J4"/>
    <mergeCell ref="B13:F14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I22"/>
  <sheetViews>
    <sheetView view="pageLayout" zoomScaleNormal="100" workbookViewId="0">
      <selection activeCell="D11" sqref="D11"/>
    </sheetView>
  </sheetViews>
  <sheetFormatPr defaultRowHeight="14.4" x14ac:dyDescent="0.3"/>
  <cols>
    <col min="1" max="1" width="6.88671875" customWidth="1"/>
    <col min="2" max="2" width="18.33203125" style="16" customWidth="1"/>
    <col min="4" max="4" width="14.21875" customWidth="1"/>
    <col min="5" max="5" width="8.6640625" customWidth="1"/>
    <col min="6" max="6" width="6.44140625" customWidth="1"/>
    <col min="8" max="8" width="2.44140625" bestFit="1" customWidth="1"/>
    <col min="10" max="10" width="13.6640625" customWidth="1"/>
  </cols>
  <sheetData>
    <row r="1" spans="1:9" ht="15.6" x14ac:dyDescent="0.3">
      <c r="A1" s="2"/>
    </row>
    <row r="2" spans="1:9" x14ac:dyDescent="0.3">
      <c r="B2" s="17"/>
      <c r="C2" s="1"/>
      <c r="D2" s="1" t="s">
        <v>105</v>
      </c>
    </row>
    <row r="3" spans="1:9" x14ac:dyDescent="0.3">
      <c r="A3" s="1"/>
    </row>
    <row r="4" spans="1:9" ht="18" x14ac:dyDescent="0.35">
      <c r="A4" s="1"/>
      <c r="B4" s="57" t="s">
        <v>65</v>
      </c>
      <c r="D4" s="7">
        <f>'Obszar I '!J30</f>
        <v>129620</v>
      </c>
    </row>
    <row r="5" spans="1:9" x14ac:dyDescent="0.3">
      <c r="A5" s="1"/>
      <c r="B5" s="17"/>
      <c r="D5" s="5"/>
      <c r="G5" s="5"/>
    </row>
    <row r="6" spans="1:9" x14ac:dyDescent="0.3">
      <c r="A6" s="1"/>
      <c r="B6" s="17"/>
      <c r="D6" s="5"/>
      <c r="G6" s="5"/>
    </row>
    <row r="7" spans="1:9" x14ac:dyDescent="0.3">
      <c r="A7" s="1"/>
      <c r="B7" s="17"/>
      <c r="D7" s="5"/>
      <c r="G7" s="5"/>
    </row>
    <row r="8" spans="1:9" ht="18" x14ac:dyDescent="0.35">
      <c r="A8" s="1"/>
      <c r="B8" s="58" t="s">
        <v>64</v>
      </c>
      <c r="C8" s="58"/>
      <c r="D8" s="59">
        <f>SUM(D4:D7)</f>
        <v>129620</v>
      </c>
      <c r="G8" s="5"/>
    </row>
    <row r="9" spans="1:9" x14ac:dyDescent="0.3">
      <c r="A9" s="1"/>
      <c r="B9" s="17"/>
      <c r="D9" s="5"/>
      <c r="G9" s="5"/>
    </row>
    <row r="10" spans="1:9" x14ac:dyDescent="0.3">
      <c r="A10" s="1"/>
      <c r="B10" s="17"/>
      <c r="D10" s="5"/>
      <c r="G10" s="5"/>
    </row>
    <row r="11" spans="1:9" x14ac:dyDescent="0.3">
      <c r="A11" s="1"/>
      <c r="B11" s="17"/>
      <c r="D11" s="5"/>
      <c r="G11" s="5"/>
    </row>
    <row r="12" spans="1:9" x14ac:dyDescent="0.3">
      <c r="A12" s="1"/>
      <c r="B12" s="17"/>
      <c r="D12" s="5"/>
      <c r="G12" s="5"/>
    </row>
    <row r="13" spans="1:9" x14ac:dyDescent="0.3">
      <c r="A13" s="1"/>
      <c r="B13" s="17"/>
      <c r="D13" s="5"/>
      <c r="G13" s="5"/>
    </row>
    <row r="14" spans="1:9" x14ac:dyDescent="0.3">
      <c r="A14" s="1"/>
      <c r="B14" s="17"/>
      <c r="D14" s="5"/>
      <c r="G14" s="5"/>
    </row>
    <row r="15" spans="1:9" x14ac:dyDescent="0.3">
      <c r="D15" s="5"/>
      <c r="G15" s="5"/>
    </row>
    <row r="16" spans="1:9" x14ac:dyDescent="0.3">
      <c r="A16" s="1"/>
      <c r="B16" s="17"/>
      <c r="C16" s="1"/>
      <c r="I16" s="5"/>
    </row>
    <row r="17" spans="2:9" x14ac:dyDescent="0.3">
      <c r="G17" s="5"/>
      <c r="I17" s="5"/>
    </row>
    <row r="18" spans="2:9" x14ac:dyDescent="0.3">
      <c r="G18" s="5"/>
      <c r="I18" s="5"/>
    </row>
    <row r="20" spans="2:9" x14ac:dyDescent="0.3">
      <c r="B20" s="17"/>
      <c r="C20" s="1"/>
      <c r="D20" s="1"/>
      <c r="E20" s="1"/>
      <c r="F20" s="1"/>
      <c r="G20" s="1"/>
      <c r="H20" s="1"/>
      <c r="I20" s="12"/>
    </row>
    <row r="22" spans="2:9" x14ac:dyDescent="0.3">
      <c r="B22" s="17"/>
      <c r="C22" s="1"/>
      <c r="D22" s="1"/>
      <c r="E22" s="1"/>
      <c r="F22" s="1"/>
      <c r="G22" s="1"/>
      <c r="H22" s="1"/>
      <c r="I22" s="12"/>
    </row>
  </sheetData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2023 - BUDŻET</oddHeader>
    <oddFooter>&amp;C3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J33"/>
  <sheetViews>
    <sheetView topLeftCell="A6" zoomScaleNormal="100" workbookViewId="0">
      <selection activeCell="H35" sqref="H35"/>
    </sheetView>
  </sheetViews>
  <sheetFormatPr defaultRowHeight="14.4" x14ac:dyDescent="0.3"/>
  <cols>
    <col min="1" max="1" width="4" customWidth="1"/>
    <col min="2" max="2" width="16.6640625" customWidth="1"/>
    <col min="3" max="3" width="7.5546875" customWidth="1"/>
    <col min="4" max="4" width="8.109375" customWidth="1"/>
    <col min="5" max="5" width="7.109375" bestFit="1" customWidth="1"/>
    <col min="6" max="6" width="6.44140625" customWidth="1"/>
    <col min="7" max="7" width="11" customWidth="1"/>
    <col min="9" max="9" width="2.44140625" bestFit="1" customWidth="1"/>
    <col min="10" max="10" width="11.6640625" customWidth="1"/>
  </cols>
  <sheetData>
    <row r="1" spans="1:10" x14ac:dyDescent="0.3">
      <c r="A1" s="1" t="s">
        <v>75</v>
      </c>
    </row>
    <row r="2" spans="1:10" x14ac:dyDescent="0.3">
      <c r="B2" s="70" t="s">
        <v>67</v>
      </c>
      <c r="C2" s="74"/>
      <c r="D2" s="74"/>
      <c r="E2" s="74"/>
      <c r="F2" s="74"/>
      <c r="G2" s="74"/>
      <c r="H2" s="74"/>
      <c r="I2" s="74"/>
      <c r="J2" s="74"/>
    </row>
    <row r="3" spans="1:10" s="23" customFormat="1" ht="13.8" x14ac:dyDescent="0.3">
      <c r="B3" s="75" t="s">
        <v>92</v>
      </c>
      <c r="C3" s="75"/>
      <c r="D3" s="75"/>
      <c r="E3" s="75"/>
      <c r="F3" s="75"/>
      <c r="G3" s="75"/>
      <c r="H3" s="75"/>
      <c r="I3" s="75"/>
      <c r="J3" s="75"/>
    </row>
    <row r="4" spans="1:10" x14ac:dyDescent="0.3">
      <c r="B4" s="15"/>
      <c r="C4" s="55"/>
      <c r="D4" s="55"/>
      <c r="E4" s="55"/>
      <c r="F4" s="55"/>
      <c r="G4" s="55"/>
      <c r="H4" s="55"/>
      <c r="I4" s="55"/>
      <c r="J4" s="55"/>
    </row>
    <row r="5" spans="1:10" s="23" customFormat="1" ht="13.8" x14ac:dyDescent="0.3">
      <c r="A5" s="32">
        <v>1</v>
      </c>
      <c r="B5" s="22" t="s">
        <v>126</v>
      </c>
      <c r="C5" s="22"/>
      <c r="D5" s="22"/>
      <c r="E5" s="22"/>
      <c r="F5" s="22"/>
      <c r="G5" s="22"/>
      <c r="H5" s="22"/>
      <c r="I5" s="22"/>
      <c r="J5" s="22"/>
    </row>
    <row r="6" spans="1:10" s="23" customFormat="1" ht="13.8" x14ac:dyDescent="0.3">
      <c r="A6" s="32">
        <v>2</v>
      </c>
      <c r="B6" s="22" t="s">
        <v>97</v>
      </c>
      <c r="C6" s="22"/>
      <c r="D6" s="22"/>
      <c r="E6" s="22"/>
      <c r="F6" s="22"/>
      <c r="G6" s="22"/>
      <c r="H6" s="22"/>
      <c r="I6" s="22"/>
      <c r="J6" s="22"/>
    </row>
    <row r="7" spans="1:10" s="23" customFormat="1" ht="13.8" x14ac:dyDescent="0.3">
      <c r="A7" s="22">
        <v>3</v>
      </c>
      <c r="B7" s="22" t="s">
        <v>93</v>
      </c>
      <c r="C7" s="22"/>
      <c r="D7" s="22"/>
      <c r="E7" s="22"/>
      <c r="F7" s="22"/>
      <c r="G7" s="22"/>
      <c r="H7" s="22"/>
      <c r="I7" s="22"/>
      <c r="J7" s="22"/>
    </row>
    <row r="8" spans="1:10" s="23" customFormat="1" ht="13.8" x14ac:dyDescent="0.3">
      <c r="A8" s="22">
        <v>4</v>
      </c>
      <c r="B8" s="22" t="s">
        <v>115</v>
      </c>
      <c r="C8" s="22"/>
      <c r="D8" s="22"/>
      <c r="E8" s="22"/>
      <c r="F8" s="22"/>
      <c r="G8" s="22"/>
      <c r="H8" s="22"/>
      <c r="I8" s="22"/>
      <c r="J8" s="22"/>
    </row>
    <row r="9" spans="1:10" s="23" customFormat="1" ht="13.8" x14ac:dyDescent="0.3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s="23" customFormat="1" ht="13.8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3">
      <c r="A11" s="34"/>
      <c r="B11" s="33"/>
      <c r="C11" s="33"/>
      <c r="D11" s="33"/>
      <c r="E11" s="33"/>
      <c r="F11" s="33"/>
      <c r="G11" s="33"/>
      <c r="H11" s="33"/>
      <c r="I11" s="33"/>
      <c r="J11" s="33"/>
    </row>
    <row r="12" spans="1:10" x14ac:dyDescent="0.3">
      <c r="A12" s="1" t="s">
        <v>0</v>
      </c>
    </row>
    <row r="13" spans="1:10" x14ac:dyDescent="0.3">
      <c r="B13" s="1"/>
    </row>
    <row r="14" spans="1:10" s="23" customFormat="1" ht="13.8" x14ac:dyDescent="0.3">
      <c r="A14" s="22" t="s">
        <v>1</v>
      </c>
      <c r="B14" s="22" t="s">
        <v>91</v>
      </c>
      <c r="J14" s="24"/>
    </row>
    <row r="15" spans="1:10" s="23" customFormat="1" ht="13.8" x14ac:dyDescent="0.3">
      <c r="A15" s="22"/>
      <c r="B15" s="35" t="s">
        <v>63</v>
      </c>
      <c r="C15" s="35"/>
      <c r="D15" s="44"/>
      <c r="E15" s="44"/>
      <c r="F15" s="35">
        <v>56</v>
      </c>
      <c r="G15" s="35" t="s">
        <v>2</v>
      </c>
      <c r="H15" s="46">
        <v>84</v>
      </c>
      <c r="I15" s="35" t="s">
        <v>4</v>
      </c>
      <c r="J15" s="47">
        <f>F15*H15</f>
        <v>4704</v>
      </c>
    </row>
    <row r="16" spans="1:10" s="23" customFormat="1" ht="13.8" x14ac:dyDescent="0.3">
      <c r="H16" s="25"/>
      <c r="J16" s="26"/>
    </row>
    <row r="17" spans="1:10" s="23" customFormat="1" ht="13.8" x14ac:dyDescent="0.3">
      <c r="H17" s="29"/>
      <c r="J17" s="29"/>
    </row>
    <row r="18" spans="1:10" s="23" customFormat="1" ht="13.8" x14ac:dyDescent="0.3">
      <c r="A18" s="22"/>
      <c r="B18" s="27" t="s">
        <v>3</v>
      </c>
      <c r="C18" s="27"/>
      <c r="D18" s="27"/>
      <c r="E18" s="27"/>
      <c r="F18" s="27"/>
      <c r="G18" s="27"/>
      <c r="H18" s="27"/>
      <c r="I18" s="27"/>
      <c r="J18" s="28">
        <f>J15+J16</f>
        <v>4704</v>
      </c>
    </row>
    <row r="19" spans="1:10" s="23" customFormat="1" ht="13.8" x14ac:dyDescent="0.3">
      <c r="A19" s="22"/>
      <c r="B19" s="22"/>
      <c r="C19" s="22"/>
      <c r="D19" s="22"/>
      <c r="E19" s="22"/>
      <c r="F19" s="22"/>
      <c r="G19" s="22"/>
      <c r="H19" s="22"/>
      <c r="I19" s="22"/>
      <c r="J19" s="31"/>
    </row>
    <row r="20" spans="1:10" s="23" customFormat="1" ht="13.8" x14ac:dyDescent="0.3">
      <c r="A20" s="22" t="s">
        <v>6</v>
      </c>
      <c r="B20" s="22" t="s">
        <v>116</v>
      </c>
      <c r="J20" s="29"/>
    </row>
    <row r="21" spans="1:10" s="23" customFormat="1" ht="13.8" x14ac:dyDescent="0.3">
      <c r="F21" s="23">
        <v>90</v>
      </c>
      <c r="G21" s="23" t="s">
        <v>8</v>
      </c>
      <c r="H21" s="25">
        <v>180</v>
      </c>
      <c r="I21" s="23" t="s">
        <v>4</v>
      </c>
      <c r="J21" s="26">
        <f>F21*H21</f>
        <v>16200</v>
      </c>
    </row>
    <row r="22" spans="1:10" s="23" customFormat="1" ht="13.8" x14ac:dyDescent="0.3">
      <c r="H22" s="29"/>
      <c r="J22" s="29"/>
    </row>
    <row r="23" spans="1:10" s="23" customFormat="1" ht="13.8" x14ac:dyDescent="0.3">
      <c r="B23" s="27" t="s">
        <v>3</v>
      </c>
      <c r="C23" s="27"/>
      <c r="D23" s="27"/>
      <c r="E23" s="27"/>
      <c r="F23" s="27"/>
      <c r="G23" s="27"/>
      <c r="H23" s="27"/>
      <c r="I23" s="27"/>
      <c r="J23" s="28">
        <f>J21</f>
        <v>16200</v>
      </c>
    </row>
    <row r="24" spans="1:10" s="23" customFormat="1" ht="13.8" x14ac:dyDescent="0.3">
      <c r="J24" s="29"/>
    </row>
    <row r="25" spans="1:10" s="23" customFormat="1" ht="13.8" x14ac:dyDescent="0.3">
      <c r="A25" s="44" t="s">
        <v>7</v>
      </c>
      <c r="B25" s="44" t="s">
        <v>10</v>
      </c>
      <c r="C25" s="44"/>
      <c r="D25" s="35"/>
      <c r="E25" s="35"/>
      <c r="F25" s="35"/>
      <c r="G25" s="35"/>
      <c r="H25" s="35"/>
      <c r="I25" s="35"/>
      <c r="J25" s="50"/>
    </row>
    <row r="26" spans="1:10" s="23" customFormat="1" ht="13.8" x14ac:dyDescent="0.3">
      <c r="A26" s="35"/>
      <c r="B26" s="35" t="s">
        <v>15</v>
      </c>
      <c r="C26" s="35"/>
      <c r="D26" s="35"/>
      <c r="E26" s="35"/>
      <c r="F26" s="35">
        <v>26</v>
      </c>
      <c r="G26" s="35" t="s">
        <v>16</v>
      </c>
      <c r="H26" s="46">
        <v>54</v>
      </c>
      <c r="I26" s="35" t="s">
        <v>4</v>
      </c>
      <c r="J26" s="47">
        <f>F26*H26</f>
        <v>1404</v>
      </c>
    </row>
    <row r="27" spans="1:10" s="23" customFormat="1" ht="13.8" x14ac:dyDescent="0.3">
      <c r="A27" s="35"/>
      <c r="B27" s="35"/>
      <c r="C27" s="35"/>
      <c r="D27" s="35"/>
      <c r="E27" s="35"/>
      <c r="F27" s="35"/>
      <c r="G27" s="35"/>
      <c r="H27" s="50"/>
      <c r="I27" s="35"/>
      <c r="J27" s="50"/>
    </row>
    <row r="28" spans="1:10" s="23" customFormat="1" ht="18" x14ac:dyDescent="0.35">
      <c r="B28" s="30" t="s">
        <v>110</v>
      </c>
      <c r="C28" s="30"/>
      <c r="D28" s="30"/>
      <c r="E28" s="30"/>
      <c r="F28" s="30"/>
      <c r="G28" s="30"/>
      <c r="H28" s="30"/>
      <c r="I28" s="30"/>
      <c r="J28" s="61">
        <f>J18+J23+J26</f>
        <v>22308</v>
      </c>
    </row>
    <row r="31" spans="1:10" s="23" customFormat="1" ht="13.8" x14ac:dyDescent="0.3">
      <c r="B31" s="23" t="s">
        <v>132</v>
      </c>
    </row>
    <row r="32" spans="1:10" x14ac:dyDescent="0.3">
      <c r="B32" s="23" t="s">
        <v>131</v>
      </c>
      <c r="C32" s="23"/>
      <c r="D32" s="23"/>
      <c r="E32" s="23"/>
      <c r="F32" s="23"/>
      <c r="G32" s="23"/>
      <c r="H32" s="23"/>
      <c r="I32" s="23"/>
    </row>
    <row r="33" spans="2:9" x14ac:dyDescent="0.3">
      <c r="B33" s="23" t="s">
        <v>114</v>
      </c>
      <c r="C33" s="23"/>
      <c r="D33" s="23"/>
      <c r="E33" s="37"/>
      <c r="F33" s="37"/>
      <c r="G33" s="37"/>
      <c r="H33" s="37"/>
      <c r="I33" s="37"/>
    </row>
  </sheetData>
  <mergeCells count="2">
    <mergeCell ref="B2:J2"/>
    <mergeCell ref="B3:J3"/>
  </mergeCells>
  <phoneticPr fontId="0" type="noConversion"/>
  <pageMargins left="0.47244094488188981" right="0.39370078740157483" top="0.74803149606299213" bottom="0.74803149606299213" header="0.31496062992125984" footer="0.31496062992125984"/>
  <pageSetup paperSize="9" orientation="portrait" r:id="rId1"/>
  <headerFooter>
    <oddHeader>&amp;CPROGRAM NIWKI 2025 - BUDŻET</oddHead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2</vt:i4>
      </vt:variant>
    </vt:vector>
  </HeadingPairs>
  <TitlesOfParts>
    <vt:vector size="14" baseType="lpstr">
      <vt:lpstr>Tytuł</vt:lpstr>
      <vt:lpstr>Obszar I </vt:lpstr>
      <vt:lpstr>Cykl III (2)</vt:lpstr>
      <vt:lpstr>Cykl III Konkurs </vt:lpstr>
      <vt:lpstr>Cykl IV (4)</vt:lpstr>
      <vt:lpstr>Cykl V (1)</vt:lpstr>
      <vt:lpstr>Cykl V (3)</vt:lpstr>
      <vt:lpstr>Koszt realizacji Obszaru I</vt:lpstr>
      <vt:lpstr>Obszar II </vt:lpstr>
      <vt:lpstr>Koszt realizacji Obszaru II</vt:lpstr>
      <vt:lpstr>Wspólne koszty</vt:lpstr>
      <vt:lpstr>Koszt realizacji Programu Niwki</vt:lpstr>
      <vt:lpstr>'Obszar I '!_Hlk497164099</vt:lpstr>
      <vt:lpstr>'Wspólne koszty'!Obszar_wydruku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Krysia Pieśniewska</dc:creator>
  <cp:lastModifiedBy>Izabela Szczepańska</cp:lastModifiedBy>
  <cp:lastPrinted>2024-02-12T07:07:15Z</cp:lastPrinted>
  <dcterms:created xsi:type="dcterms:W3CDTF">2013-02-07T12:36:10Z</dcterms:created>
  <dcterms:modified xsi:type="dcterms:W3CDTF">2025-03-31T11:30:35Z</dcterms:modified>
</cp:coreProperties>
</file>