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Załącznik 2 - niedofinansowane" sheetId="4" r:id="rId1"/>
  </sheets>
  <definedNames>
    <definedName name="_xlnm._FilterDatabase" localSheetId="0" hidden="1">'Załącznik 2 - niedofinansowane'!$R$1:$R$145</definedName>
  </definedNames>
  <calcPr calcId="152511"/>
</workbook>
</file>

<file path=xl/calcChain.xml><?xml version="1.0" encoding="utf-8"?>
<calcChain xmlns="http://schemas.openxmlformats.org/spreadsheetml/2006/main">
  <c r="R114" i="4" l="1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I145" i="4" l="1"/>
  <c r="I144" i="4"/>
  <c r="S143" i="4"/>
  <c r="G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R113" i="4"/>
  <c r="H113" i="4"/>
  <c r="R112" i="4"/>
  <c r="H112" i="4"/>
  <c r="R111" i="4"/>
  <c r="H111" i="4"/>
  <c r="R110" i="4"/>
  <c r="H110" i="4"/>
  <c r="R109" i="4"/>
  <c r="H109" i="4"/>
  <c r="R108" i="4"/>
  <c r="H108" i="4"/>
  <c r="R107" i="4"/>
  <c r="H107" i="4"/>
  <c r="R106" i="4"/>
  <c r="H106" i="4"/>
  <c r="R105" i="4"/>
  <c r="H105" i="4"/>
  <c r="R104" i="4"/>
  <c r="H104" i="4"/>
  <c r="R103" i="4"/>
  <c r="H103" i="4"/>
  <c r="R102" i="4"/>
  <c r="H102" i="4"/>
  <c r="R101" i="4"/>
  <c r="H101" i="4"/>
  <c r="R100" i="4"/>
  <c r="H100" i="4"/>
  <c r="R99" i="4"/>
  <c r="H99" i="4"/>
  <c r="R98" i="4"/>
  <c r="H98" i="4"/>
  <c r="R97" i="4"/>
  <c r="H97" i="4"/>
  <c r="R96" i="4"/>
  <c r="H96" i="4"/>
  <c r="R95" i="4"/>
  <c r="H95" i="4"/>
  <c r="R94" i="4"/>
  <c r="H94" i="4"/>
  <c r="R93" i="4"/>
  <c r="H93" i="4"/>
  <c r="R92" i="4"/>
  <c r="H92" i="4"/>
  <c r="R91" i="4"/>
  <c r="H91" i="4"/>
  <c r="R90" i="4"/>
  <c r="H90" i="4"/>
  <c r="R89" i="4"/>
  <c r="H89" i="4"/>
  <c r="R88" i="4"/>
  <c r="H88" i="4"/>
  <c r="R87" i="4"/>
  <c r="H87" i="4"/>
  <c r="R86" i="4"/>
  <c r="H86" i="4"/>
  <c r="R85" i="4"/>
  <c r="H85" i="4"/>
  <c r="R84" i="4"/>
  <c r="H84" i="4"/>
  <c r="R83" i="4"/>
  <c r="H83" i="4"/>
  <c r="R82" i="4"/>
  <c r="H82" i="4"/>
  <c r="R81" i="4"/>
  <c r="H81" i="4"/>
  <c r="R80" i="4"/>
  <c r="H80" i="4"/>
  <c r="R79" i="4"/>
  <c r="H79" i="4"/>
  <c r="R78" i="4"/>
  <c r="H78" i="4"/>
  <c r="R77" i="4"/>
  <c r="H77" i="4"/>
  <c r="R76" i="4"/>
  <c r="H76" i="4"/>
  <c r="R75" i="4"/>
  <c r="H75" i="4"/>
  <c r="R74" i="4"/>
  <c r="H74" i="4"/>
  <c r="R73" i="4"/>
  <c r="H73" i="4"/>
  <c r="R72" i="4"/>
  <c r="H72" i="4"/>
  <c r="R71" i="4"/>
  <c r="H71" i="4"/>
  <c r="R70" i="4"/>
  <c r="H70" i="4"/>
  <c r="R69" i="4"/>
  <c r="H69" i="4"/>
  <c r="R68" i="4"/>
  <c r="H68" i="4"/>
  <c r="R67" i="4"/>
  <c r="H67" i="4"/>
  <c r="R66" i="4"/>
  <c r="H66" i="4"/>
  <c r="R65" i="4"/>
  <c r="H65" i="4"/>
  <c r="R64" i="4"/>
  <c r="H64" i="4"/>
  <c r="R63" i="4"/>
  <c r="H63" i="4"/>
  <c r="R62" i="4"/>
  <c r="H62" i="4"/>
  <c r="R61" i="4"/>
  <c r="H61" i="4"/>
  <c r="R60" i="4"/>
  <c r="H60" i="4"/>
  <c r="R59" i="4"/>
  <c r="H59" i="4"/>
  <c r="R58" i="4"/>
  <c r="H58" i="4"/>
  <c r="R57" i="4"/>
  <c r="H57" i="4"/>
  <c r="R56" i="4"/>
  <c r="H56" i="4"/>
  <c r="R55" i="4"/>
  <c r="H55" i="4"/>
  <c r="R54" i="4"/>
  <c r="H54" i="4"/>
  <c r="R53" i="4"/>
  <c r="H53" i="4"/>
  <c r="R52" i="4"/>
  <c r="H52" i="4"/>
  <c r="R51" i="4"/>
  <c r="H51" i="4"/>
  <c r="R50" i="4"/>
  <c r="H50" i="4"/>
  <c r="R49" i="4"/>
  <c r="H49" i="4"/>
  <c r="R48" i="4"/>
  <c r="H48" i="4"/>
  <c r="R47" i="4"/>
  <c r="H47" i="4"/>
  <c r="R46" i="4"/>
  <c r="H46" i="4"/>
  <c r="R45" i="4"/>
  <c r="H45" i="4"/>
  <c r="R44" i="4"/>
  <c r="H44" i="4"/>
  <c r="R43" i="4"/>
  <c r="H43" i="4"/>
  <c r="R42" i="4"/>
  <c r="H42" i="4"/>
  <c r="R41" i="4"/>
  <c r="H41" i="4"/>
  <c r="R40" i="4"/>
  <c r="H40" i="4"/>
  <c r="R39" i="4"/>
  <c r="H39" i="4"/>
  <c r="R38" i="4"/>
  <c r="H38" i="4"/>
  <c r="R37" i="4"/>
  <c r="H37" i="4"/>
  <c r="R36" i="4"/>
  <c r="H36" i="4"/>
  <c r="R35" i="4"/>
  <c r="H35" i="4"/>
  <c r="R34" i="4"/>
  <c r="H34" i="4"/>
  <c r="R33" i="4"/>
  <c r="H33" i="4"/>
  <c r="R32" i="4"/>
  <c r="H32" i="4"/>
  <c r="R31" i="4"/>
  <c r="H31" i="4"/>
  <c r="R30" i="4"/>
  <c r="H30" i="4"/>
  <c r="R29" i="4"/>
  <c r="H29" i="4"/>
  <c r="R28" i="4"/>
  <c r="H28" i="4"/>
  <c r="R27" i="4"/>
  <c r="H27" i="4"/>
  <c r="R26" i="4"/>
  <c r="H26" i="4"/>
  <c r="R25" i="4"/>
  <c r="H25" i="4"/>
  <c r="R24" i="4"/>
  <c r="H24" i="4"/>
  <c r="R23" i="4"/>
  <c r="H23" i="4"/>
  <c r="R22" i="4"/>
  <c r="H22" i="4"/>
  <c r="R21" i="4"/>
  <c r="H21" i="4"/>
  <c r="R20" i="4"/>
  <c r="H20" i="4"/>
  <c r="R19" i="4"/>
  <c r="H19" i="4"/>
  <c r="R18" i="4"/>
  <c r="H18" i="4"/>
  <c r="R17" i="4"/>
  <c r="H17" i="4"/>
  <c r="R16" i="4"/>
  <c r="H16" i="4"/>
  <c r="R15" i="4"/>
  <c r="H15" i="4"/>
  <c r="R14" i="4"/>
  <c r="H14" i="4"/>
  <c r="R13" i="4"/>
  <c r="H13" i="4"/>
  <c r="R12" i="4"/>
  <c r="H12" i="4"/>
  <c r="R11" i="4"/>
  <c r="H11" i="4"/>
  <c r="R10" i="4"/>
  <c r="H10" i="4"/>
  <c r="R9" i="4"/>
  <c r="H9" i="4"/>
  <c r="R8" i="4"/>
  <c r="H8" i="4"/>
</calcChain>
</file>

<file path=xl/sharedStrings.xml><?xml version="1.0" encoding="utf-8"?>
<sst xmlns="http://schemas.openxmlformats.org/spreadsheetml/2006/main" count="574" uniqueCount="456">
  <si>
    <t>Lp.</t>
  </si>
  <si>
    <t>Nazwa podmiotu</t>
  </si>
  <si>
    <t>Tytuł zadania</t>
  </si>
  <si>
    <t>Łącznie</t>
  </si>
  <si>
    <t>Wnioskowana kwota dotacji (zł)</t>
  </si>
  <si>
    <t>Całkowity koszt zadania                  (zł)</t>
  </si>
  <si>
    <t xml:space="preserve">      Kryteria i punktacja</t>
  </si>
  <si>
    <t>Wartość procentowa wnioskowanej dotacji                w całkowitych kosztach zadania  (%)</t>
  </si>
  <si>
    <t>KARTA OCENY MERYTORYCZNEJ OFERT</t>
  </si>
  <si>
    <t>formalne</t>
  </si>
  <si>
    <t>0-1</t>
  </si>
  <si>
    <t>dyscyplina</t>
  </si>
  <si>
    <t xml:space="preserve"> kwota dofinansowania</t>
  </si>
  <si>
    <t>0-2</t>
  </si>
  <si>
    <t>Doświadczenie</t>
  </si>
  <si>
    <t>Zasoby</t>
  </si>
  <si>
    <t>Program KLUB</t>
  </si>
  <si>
    <t>Udział sportowców niepełnosprawnych</t>
  </si>
  <si>
    <t>Zgodność z treścią ogłoszenia</t>
  </si>
  <si>
    <t>Upowszechnianie kultury fizycznej- Program Klub</t>
  </si>
  <si>
    <t>Upowszechnianie kultury fizycznej - Program Klub</t>
  </si>
  <si>
    <t>PROGRAM KLUB</t>
  </si>
  <si>
    <t>Program Klub</t>
  </si>
  <si>
    <t>Szkolenie dzieci i młodzieży w kolarstwie - Program Klub</t>
  </si>
  <si>
    <t>Upowszechnianie kultury fizycznej -Program Klub</t>
  </si>
  <si>
    <t>Letni obóz szkoleniowy zawodników Nautilusa</t>
  </si>
  <si>
    <t>Upowszechnianie kultury fizycznej - program KLUB</t>
  </si>
  <si>
    <t>Szkolenie dzieci i młodzieży pn. KLUB</t>
  </si>
  <si>
    <t>Organizacja zajęć z cheerleadingu dla dzieci i młodzieży</t>
  </si>
  <si>
    <t>Upowszechnianie Kultury Fizycznej - Program Klub</t>
  </si>
  <si>
    <t>program KLUB</t>
  </si>
  <si>
    <t>Klub Środowiskowy Akademickiego Związku Sportowego w Katowicach</t>
  </si>
  <si>
    <t>Młodzieżowy Klub Sportowy Zabrze - Kończyce</t>
  </si>
  <si>
    <t>Szkolenie dzieci i młodzieży pn. Program Klub</t>
  </si>
  <si>
    <t>Upowszechnianie kultury fizycznej - Program klub</t>
  </si>
  <si>
    <t>Szkolenie dzieci i młodzieży w ramach Śląskiego Programu KLUB</t>
  </si>
  <si>
    <t>Klub Sportowy "SPRINT"</t>
  </si>
  <si>
    <t>Stowarzyszenie Klub Sportowy Quick Shot Kickboxing</t>
  </si>
  <si>
    <t>Stowarzyszenie Golf Park Mikołów</t>
  </si>
  <si>
    <t>Uczniowski Klub Sportowy Volley Team Aquaplus Bobrowniki</t>
  </si>
  <si>
    <t>Klub Sportowy Kuźnia w Ustroniu</t>
  </si>
  <si>
    <t>Miejski Klub Sportowy "Koliber" Sosnowiec</t>
  </si>
  <si>
    <t>Roan Fight Club Mysłowice</t>
  </si>
  <si>
    <t>Klub Sportowy Akademickiego Związku Sportowego Akademii Wychowania Fizycznego w Katowicach</t>
  </si>
  <si>
    <t>Stowarzyszenie Szkółka Rekreacyjno Sportowa Orlik Ruda Śląska</t>
  </si>
  <si>
    <t>Uczniowski Klub Sportowy "TYTAN"</t>
  </si>
  <si>
    <t>Ludowy Klub Sportowy "GWIAZDA" Chudów w Chudowie</t>
  </si>
  <si>
    <t>Amatorski Klub Sportowy 2020 Górnik Niwka Sosnowiec</t>
  </si>
  <si>
    <t>Integracyjne Stowarzyszenie Wiślańska Jedynka</t>
  </si>
  <si>
    <t>Klub Sportowy SKI TEAM Wodzisław Śląski</t>
  </si>
  <si>
    <t>Klub Sportowy Kolejarz Chałupki</t>
  </si>
  <si>
    <t>Zapaśniczy Klub Sportowy "Tytan 92" Katowice-Giszowiec</t>
  </si>
  <si>
    <t>Diamond Academy</t>
  </si>
  <si>
    <t>LKS Zieloni Żarki</t>
  </si>
  <si>
    <t>Stowarzyszenie Lokalne Salezjańskiej Organizacji Sportowej w Dąbrowie Górniczej</t>
  </si>
  <si>
    <t>Akademia Piłki Nożnej Victoria</t>
  </si>
  <si>
    <t>Fundacja Talent Cieszyn</t>
  </si>
  <si>
    <t>Stowarzyszenie Klub Sportowy Gibas Sport Klub</t>
  </si>
  <si>
    <t>Ludowy Klub Sportowy Mazańcowice</t>
  </si>
  <si>
    <t>UKS Fabryka Handballu</t>
  </si>
  <si>
    <t>Ludowy Klub Sportowy Wierzbie</t>
  </si>
  <si>
    <t>Młodzieżowy Klub Sportowy Gmina Lubomia</t>
  </si>
  <si>
    <t>Akademia Siatkarska Rudziniec</t>
  </si>
  <si>
    <t>Młodzieżowy Klub Sportowy "Zaborze" Zabrze</t>
  </si>
  <si>
    <t>Uczniowski Klub Sportowy "Piątka Plus" Rydułtowy</t>
  </si>
  <si>
    <t>Waterpolowe Towarzystwo Sportowe Polonia Bytom</t>
  </si>
  <si>
    <t>Ludowy Klub Sportowy MECHANIK</t>
  </si>
  <si>
    <t>Stowarzyszenie Sportów Walki ''Berserkers Team''</t>
  </si>
  <si>
    <t>Zapaśniczy Uczniowski Klub Sportowy Siła Mysłowice</t>
  </si>
  <si>
    <t>Stowarzyszenie Klub Sportowy „Nelson Club”</t>
  </si>
  <si>
    <t>Klub Siatkarski Racibórz</t>
  </si>
  <si>
    <t>Stowarzyszenie Klub Sportowy Unia w Kaletach</t>
  </si>
  <si>
    <t>Stowarzyszenie Bjj Factory</t>
  </si>
  <si>
    <t>Klub Sportowy "START"</t>
  </si>
  <si>
    <t>Uczniowski Klub Sportowy WIKING</t>
  </si>
  <si>
    <t>Uczniowski Klub Sportowy START</t>
  </si>
  <si>
    <t>Częstochowskie Towarzystwo Lekkoatletyczne Orlęta</t>
  </si>
  <si>
    <t>Ludowy Uczniowski Klub Sportowy Kantor</t>
  </si>
  <si>
    <t>Stowarzyszenie Sportowe "Favela"</t>
  </si>
  <si>
    <t>Klub Sportowy "EDGE" Skating Academy Katowice</t>
  </si>
  <si>
    <t>Śląskie Towarzystwo Strzeleckie</t>
  </si>
  <si>
    <t>Międzyszkolny Uczniowski Klub Sportowy Sari Żory</t>
  </si>
  <si>
    <t>Uczniowski Ludowy Klub Sportowy "LOTKA" gmina Olsztyn</t>
  </si>
  <si>
    <t>Stowarzyszenie Klub Sportowy Nautilus-Jastrzębie</t>
  </si>
  <si>
    <t>Stowarzyszenie Wspierania Sportu Młodzieżowego Promotor</t>
  </si>
  <si>
    <t>Uczniowski Klub Sportowy "GROT" Ruda Śląska</t>
  </si>
  <si>
    <t>Klub Sportowy "Bestwinka"</t>
  </si>
  <si>
    <t>Częstochowski Kolarski Klub Sportowy "Kolejarz-Jura"</t>
  </si>
  <si>
    <t>Ludowy Klub Sportowy Warta Kamieńskie Młyny</t>
  </si>
  <si>
    <t>Uczniowski Klub Sportowy Karate Hajime Gliwice</t>
  </si>
  <si>
    <t>Ludowy Klub Sportowy "Gwiazda" Skrzyszów</t>
  </si>
  <si>
    <t>Uczniowski Klub Sportowy GROM Świerczyniec</t>
  </si>
  <si>
    <t>Uczniowski Klub Sportowy Karate "Hajime" w Radzionkowie</t>
  </si>
  <si>
    <t>Uczniowski Klub Sportowy "PMDK Ikizama Radzionków"</t>
  </si>
  <si>
    <t>Uczniowski Klub Sportowy Judo Dan Sosnowiec</t>
  </si>
  <si>
    <t>Rugby Club Częstochowa</t>
  </si>
  <si>
    <t>Towarzystwo Szermiercze "Sokolnia Chorzów"</t>
  </si>
  <si>
    <t>Fundacja Sports For All</t>
  </si>
  <si>
    <t>Klub Sportowy Piast Pawłów</t>
  </si>
  <si>
    <t>Miejski Klub Sportowy Pogoń Ruda Śląska</t>
  </si>
  <si>
    <t>Uczniowski Klub Sportowy "VIA SPORT"</t>
  </si>
  <si>
    <t>Gminny Młodzieżowy Klub Sportowy 21 Nędza</t>
  </si>
  <si>
    <t>Klub Sportowy ,,RootArt" Kozy</t>
  </si>
  <si>
    <t>Uczniowski Klub Sportowy Brenna-Górki</t>
  </si>
  <si>
    <t>Częstochowska Akademia Badmintona</t>
  </si>
  <si>
    <t>Młodzieżowe Stowarzyszenie "Śląsk"</t>
  </si>
  <si>
    <t>Miejski Klub Sportowy "Tajfun" Kuźnia Raciborska</t>
  </si>
  <si>
    <t>Stowarzyszenie Klub Sportowy Mikołajek</t>
  </si>
  <si>
    <t>Uczniowski Klub Sportowy Morka Stowarzyszenie Żeglarstwa Regatowego</t>
  </si>
  <si>
    <t>Klub Sportowy ORZEŁ Bobrowniki</t>
  </si>
  <si>
    <t>Stowarzyszenie Handball Club "Husaria" Lubliniec</t>
  </si>
  <si>
    <t>Uczniowski Klub Sportowy Akademia Piłkarska Rymer Rybnik</t>
  </si>
  <si>
    <t>Uczniowski Klub Sportowy Jedynka Łazy</t>
  </si>
  <si>
    <t>Uczniowski Klub Sportowy "Sokół`43" przy Szkole Podstawowej nr 43</t>
  </si>
  <si>
    <t>Miejski Klub Sportowy Olimpia Piekary Śląskie</t>
  </si>
  <si>
    <t>Świętochłowicki Klub Sportowy "Naprzód" Lipiny</t>
  </si>
  <si>
    <t>Uczniowski Klub Sportowy "Dąbrowiak"</t>
  </si>
  <si>
    <t>Uczniowski Klub Sportowy "Diament"</t>
  </si>
  <si>
    <t>Uczniowski Klub Sportowy „33 Miechowice”</t>
  </si>
  <si>
    <t>Klub Sportowy Niepokorni Orzesze</t>
  </si>
  <si>
    <t>Stowarzyszenie Lekkoatletyki i Sportu  Just Team</t>
  </si>
  <si>
    <t>Uczniowski Klub Sportowy "Akademia Piłkarska Champions"</t>
  </si>
  <si>
    <t>Stowarzyszenie Aktywni</t>
  </si>
  <si>
    <t>Uczniowski Klub Sportowy Akademia Piłkarska Champions Radzionków</t>
  </si>
  <si>
    <t>Klub Ogólnosportowy "Victoria 1922"</t>
  </si>
  <si>
    <t>Uczniowski Klub Sportowy AVATAR Silesia Team</t>
  </si>
  <si>
    <t>Zabrzańskie Stowarzyszenie Cheerleaders ENERGY</t>
  </si>
  <si>
    <t>Uczniowski Klub Sportowy Silesia "Złota Perła" Bytom</t>
  </si>
  <si>
    <t>Uczniowski Klub Sportowy "CHARMS"</t>
  </si>
  <si>
    <t>Cieszyński Klub Sportowy PIAST</t>
  </si>
  <si>
    <t>Akademia Piłkarska Młoda Szczaksa Jaworzno</t>
  </si>
  <si>
    <t>Akademia Sportu Freestyle Park Chorzów</t>
  </si>
  <si>
    <t>Klub Sportowy JavaFit</t>
  </si>
  <si>
    <t>Klub Bokserski Ring Bielsko</t>
  </si>
  <si>
    <t>Towarzystwo Sportowe Orzeł Bykowina</t>
  </si>
  <si>
    <t>STOWARZYSZENIE TEAM ORZESZE</t>
  </si>
  <si>
    <t>Stowarzyszenie Esport Polska</t>
  </si>
  <si>
    <t>Sportowe lato z bielskim Sprintem</t>
  </si>
  <si>
    <t>treningi kickboxingu</t>
  </si>
  <si>
    <t>Program Klub - Prowadzenie zajęć sportowych przez wykwalifikowanych trenerów bądź instruktorów</t>
  </si>
  <si>
    <t>Volley Team w Ruchu – treningi siatkarskie dla dzieci i młodzieży z Gminy Bobrowniki</t>
  </si>
  <si>
    <t>Kuźnia Sportowych Talentów</t>
  </si>
  <si>
    <t>Otwarty konkurs ofert na zadanie publiczne Województwa Śląskiego w dziedzinie kultury fizycznej realizowane w terminie od 15.07.2025 roku do 17.12.2025 roku pn. Program Klub.</t>
  </si>
  <si>
    <t>Otwarty konkurs ofert na zadania publiczne Województwa śląskiego w dziedzinie kultury fizycznej realizowane w terminie od 15.07.2025 roku do 17.12.2025 roku pn. Program Klub</t>
  </si>
  <si>
    <t>Upowszechnianie Kultury Fizycznej Program Klub</t>
  </si>
  <si>
    <t>Mała akademia Gwiazdy Chudów</t>
  </si>
  <si>
    <t>Program Klub 2025</t>
  </si>
  <si>
    <t>Program Klub - "Elite Football &amp; Hockey Performance – Profesjonalny Trening Motoryczny dla Piłkarzy i Hokeistów"</t>
  </si>
  <si>
    <t>Program Klub - Szkolenie dzieci i młodzieży AKS 2020 GÓRNIK NIWKA SOSNOWIEC.</t>
  </si>
  <si>
    <t>zadanie publiczne Województwa Śląskiego w dziedzinie kultury fizycznej pn. Program Klub</t>
  </si>
  <si>
    <t>Upowszechnianie kultury fizycznej "PROGRAM KLUB"</t>
  </si>
  <si>
    <t>Wspieranie i upowszechnianie kultury fizycznej</t>
  </si>
  <si>
    <t>Program KLUB - Diamentowy Obóz</t>
  </si>
  <si>
    <t>ŚPK 2025 - LKS Zieloni Żarki</t>
  </si>
  <si>
    <t>Obóz  Talent'25</t>
  </si>
  <si>
    <t>Organizacja zajęć sportowych dla dzieci i młodzieży w sekcjach hokeja na trawie i badmintona</t>
  </si>
  <si>
    <t>Rozwijamy siatkówkę w Rudzińcu</t>
  </si>
  <si>
    <t>Program Klub. Trening uzupełniający dla zawodników .</t>
  </si>
  <si>
    <t>Upowrzechnianie Kultury Fizycznej- Program Klub</t>
  </si>
  <si>
    <t>Cykliczne zajęcia sportowe dla dzieci i młodzieży w sekcji piłki nożnej LKS „Przełom” Kaniów</t>
  </si>
  <si>
    <t>Obóz Cetniewo 2025 - piłka wodna</t>
  </si>
  <si>
    <t>Szkolenie dzieci i młodzieży " Program Klub"</t>
  </si>
  <si>
    <t>Szkolenie piłkarskie dla dzieci i młodzieży w Kochcicach</t>
  </si>
  <si>
    <t>Program Klub - BERSERKERS TEAM</t>
  </si>
  <si>
    <t>Program Klub 2025. Przeprowadzenie wyjazdowego obozu sportowego dla akrobatów oraz organizacja zajęć sportowych z piłki ręcznej, przez Klub Sportowy "Start" Bielsko-Biała</t>
  </si>
  <si>
    <t>Program Klub - prowadzenie zajęć sportowych żeglarskich</t>
  </si>
  <si>
    <t>Piłka ręczna sposobem spędznia wolnego czasu w Pietrowicach Wielkich.</t>
  </si>
  <si>
    <t>Upowszechnianie kultury fizycznej- program KLUB 2025</t>
  </si>
  <si>
    <t>Otwarty konkurs ofert na zadanie publiczne Województwa Śląskiego w dziedzinie kultury fizycznej realizowane w terminie od 15.07.2025 roku do 17.12.2025 roku pn.: "Program Klub".</t>
  </si>
  <si>
    <t>"Piłka jest jedna a bramki dwie - idę grać na boisko bo to lubię" - Program KLUB</t>
  </si>
  <si>
    <t>Letni obóz sportowy Sari</t>
  </si>
  <si>
    <t>Upowszechnianie klutury fizycznej - PROGRAM KLUB</t>
  </si>
  <si>
    <t>Upowszechnianie kultury fizycznej pn. Program Klub 2025</t>
  </si>
  <si>
    <t>Upowszechnianie Klultury Fizycznej  - Program Klub</t>
  </si>
  <si>
    <t>Program Klub -  KS "BESTWINKA"</t>
  </si>
  <si>
    <t>Program Klub 2025 - rozwój oraz promocja szkolenia dzieci i młodzieży w gminie Woźniki</t>
  </si>
  <si>
    <t>upowszechnianie kultury fizycznej - Program Klub</t>
  </si>
  <si>
    <t>Szkolenie sportowe dzieci i młodzieży "Program Klub"</t>
  </si>
  <si>
    <t>Kompleksowy program szkolenia sportowego dzieci i młodzieży LKS „SPARTA” Lubliniec – zajęcia sportowe i obóz piłkarski Juniorów „Mazury 2025”</t>
  </si>
  <si>
    <t>Wspierania i upowszechniania kultury fizycznej</t>
  </si>
  <si>
    <t>Podnieś swoje umiejętności piłkarskie - obóz sportowy TFC - Summer 2025</t>
  </si>
  <si>
    <t>Upowszechnianie kultury fizycznej 2025</t>
  </si>
  <si>
    <t>Oferta na zadanie publiczne Województwa Śląskiego w dziedzinie kultury fizycznej realizowane w 2025 roku pn.: "Program Klub"</t>
  </si>
  <si>
    <t>Program Klub 2025. Prowadzenie zajęć sportowych z żużla i speedrower</t>
  </si>
  <si>
    <t>Młodzi na Start – Narciarska Akademia Letnia 2025</t>
  </si>
  <si>
    <t>Szkolenie sportowe dzieci i młodzieży w dyscyplinie żeglarstwo "Żegluj ku Igrzyskom"</t>
  </si>
  <si>
    <t>Klub 2025. Prowadzenie zajęć sportowych z piłki ręcznej we Wręczycy Wielkiej przez HC Husaria Lubliniec.</t>
  </si>
  <si>
    <t>Upowszechnianie kultury fizycznej - Program Klub 2025</t>
  </si>
  <si>
    <t>Obóz szkoleniowy Cetniewo 2025</t>
  </si>
  <si>
    <t>Wspierania i upowszechniania kultury fizycznej-Program Klub</t>
  </si>
  <si>
    <t>Program Klub 2025. Organizacja wyjazdowego obozu sportowego przez MKS Olimpia Piekary Śląskie</t>
  </si>
  <si>
    <t>wspieranie i upowszechnianie kultury fizycznej - Program Klub 2025</t>
  </si>
  <si>
    <t>Program Klub Województwa Śląskiego w Orzeszu</t>
  </si>
  <si>
    <t>Obóz sportowo-integracyjny oraz systematyczne treningi z piłki nożnej i siatkówki dla dzieci i młodzieży – GLKS Wilkowice</t>
  </si>
  <si>
    <t>Program Klub - program zajęć piłkarskich z Akademią Piłkarską Champions w Piekarach Śląskich</t>
  </si>
  <si>
    <t>Zajęcia siatkówki halowej i plażowej dla młodzieży z Gminy Świerklaniec</t>
  </si>
  <si>
    <t>Program Klub - program zajęć piłkarskich z Akademią Piłkarską Champions w Radzionkowie</t>
  </si>
  <si>
    <t>Program KLUB - Victoria - 2025</t>
  </si>
  <si>
    <t>Program Klub 2025. Prowadzenie zajęć sportowych przez UKS Silesia Bytom</t>
  </si>
  <si>
    <t>Letni obóz sportowy UKS Trampkarz 22 Biskupice</t>
  </si>
  <si>
    <t>Programu „Klub” – edycja 2025</t>
  </si>
  <si>
    <t>Olimpijskie tradycje w Orzeszu z Programem KLUB Województwa Śląskiego</t>
  </si>
  <si>
    <t>Szkolenie piłkarskie dzieci i młodzieży w 12 grupach wiekowych – CKS Piast Cieszyn</t>
  </si>
  <si>
    <t>Obóz piłkarski w Międzybrodziu oraz systematyczne szkolenie dzieci i młodzieży – UKS FOOTBALL4PRO</t>
  </si>
  <si>
    <t>Z boiska po przyszłość – piłkarska pasja dzieci i młodzieży</t>
  </si>
  <si>
    <t>Obóz sportowy z piłką nożną</t>
  </si>
  <si>
    <t>Program Klub 2025. Organizacja obozów sportowych.</t>
  </si>
  <si>
    <t>Szkolenie dzieci i młodzieży. Program Klub.</t>
  </si>
  <si>
    <t>Spełniamy sportowe marzenia Orzeskich dzieci w ramach programu Klub Województwa Śląskiego.</t>
  </si>
  <si>
    <t>Wkład własny finansowy</t>
  </si>
  <si>
    <t>Kalkulacja kosztów</t>
  </si>
  <si>
    <t>Zakładane rezultaty</t>
  </si>
  <si>
    <t>Rzetelność rozliczania</t>
  </si>
  <si>
    <t>Międzyszkolny Klub Sportowy " Start " Michałkowice</t>
  </si>
  <si>
    <t>Squash And More Orzech</t>
  </si>
  <si>
    <t>Klub Sportowy Kolejarz 24 Katowice</t>
  </si>
  <si>
    <t>Gminno-Miejski Ludowy Klub Sportowy "Piliczanka"</t>
  </si>
  <si>
    <t>Ludowy Klub Sportowy "Przełom" Kaniów</t>
  </si>
  <si>
    <t>Uczniowski Klub Sportowy "Judo" Mysłowice</t>
  </si>
  <si>
    <t>Młodzieżowe Towarzystwo Sportowe “Płomień Milowice”</t>
  </si>
  <si>
    <t>Uczniowski Klub Sportowy Mała Akademia Judo Kalety</t>
  </si>
  <si>
    <t>Lubliniecki Klub Sportowy Sparta Lubliniec</t>
  </si>
  <si>
    <t>Ludowy Klub Sportowy "Naprzód" Świbie</t>
  </si>
  <si>
    <t>Ludowy Klub Sportowy Iskra Połomia</t>
  </si>
  <si>
    <t>Uczniowski Klub Sportowy Orzeł Miedary</t>
  </si>
  <si>
    <t xml:space="preserve">Uczniowski Klub Sportowy Football4Pro </t>
  </si>
  <si>
    <t>Uczniowski Klub Sportowy "Sokół" Przy Szkole Podstawowej Im. Tadeusza Kościuszki W Zbrosławicach</t>
  </si>
  <si>
    <t>Stowarzyszenie Miłośników Miasta Orzesze</t>
  </si>
  <si>
    <t>Uczniowski Klub Sportowy "Trampkarz 22" Przy Szkole Podstawowej Nr 22 W Zabrzu</t>
  </si>
  <si>
    <t>Uczniowski Klub Sportowy Mała Akademia Judo Ożarowice</t>
  </si>
  <si>
    <t>Gminny Ludowy Klub Sportowy Wilkowice</t>
  </si>
  <si>
    <t>Bytomskie Towarzystwo Szermiercze</t>
  </si>
  <si>
    <t>Górniczy Klub Sportowy "Urania" Przy Kopalni Węgla Kamiennego "Polska - Wirek"</t>
  </si>
  <si>
    <t>Ludowy Klub Sportowy Kamienica Polska</t>
  </si>
  <si>
    <t>Klub Sportowy Lechia 06 Mysłowice</t>
  </si>
  <si>
    <t>Klub Sportowy "Naprzód" Borucin</t>
  </si>
  <si>
    <t>Miejski Klub Sportowy Dąbrowa Górnicza</t>
  </si>
  <si>
    <t>Termin realizacji zadania do</t>
  </si>
  <si>
    <t>Fundacja Sportowe Katowice</t>
  </si>
  <si>
    <t>tenis stołowy</t>
  </si>
  <si>
    <t>piłka nożna</t>
  </si>
  <si>
    <t>lekka atletyka</t>
  </si>
  <si>
    <t>piłka nożna, szachy</t>
  </si>
  <si>
    <t>kickboxing</t>
  </si>
  <si>
    <t>golf</t>
  </si>
  <si>
    <t>siatkówka</t>
  </si>
  <si>
    <t>piłka siatkowa</t>
  </si>
  <si>
    <t>piłka ręczna</t>
  </si>
  <si>
    <t>koszykówka</t>
  </si>
  <si>
    <t>siatkówka, rugby</t>
  </si>
  <si>
    <t>piłka ręczna (halowa, plażowa)</t>
  </si>
  <si>
    <t>pływanie</t>
  </si>
  <si>
    <t>judo</t>
  </si>
  <si>
    <t>judo, brazylijskie ju-jitsu</t>
  </si>
  <si>
    <t>ju-jitsu</t>
  </si>
  <si>
    <t>boks, tenis stołowy</t>
  </si>
  <si>
    <t>akrobatyka i gimnastyka sportowa, judo, lekka atletyka</t>
  </si>
  <si>
    <t>piłka nożna i hokej na lodzie</t>
  </si>
  <si>
    <t>badminton</t>
  </si>
  <si>
    <t>koszykówka, tenis tołowy</t>
  </si>
  <si>
    <t>narciarstwo biegowe</t>
  </si>
  <si>
    <t>piłka nożna, tenis stołowy</t>
  </si>
  <si>
    <t>zapasy</t>
  </si>
  <si>
    <t>fitness; piłka nożna</t>
  </si>
  <si>
    <t>szermierka</t>
  </si>
  <si>
    <t>tenis stołowy, piłka nożna</t>
  </si>
  <si>
    <t>cheerleading</t>
  </si>
  <si>
    <t>tenis ziemny, siatkówka i tenis stołowy</t>
  </si>
  <si>
    <t>pływanie, kolarstwo górskie</t>
  </si>
  <si>
    <t>łucznictwo</t>
  </si>
  <si>
    <t>karate</t>
  </si>
  <si>
    <t>rugby</t>
  </si>
  <si>
    <t>badminton, hokej na trawie</t>
  </si>
  <si>
    <t>Klub Sportowy Wataha Fight Club, Sosnowiec</t>
  </si>
  <si>
    <t>Uczniowski Klub Sportowy "ÓSEMKA", Tarnowskie Góry</t>
  </si>
  <si>
    <t>judo, ju-jitsu</t>
  </si>
  <si>
    <t>taekwon-do</t>
  </si>
  <si>
    <t>lekkoatletyka</t>
  </si>
  <si>
    <t>piłka wodna</t>
  </si>
  <si>
    <t>K.S. Budowlani, Sosnowiec</t>
  </si>
  <si>
    <t>Uczniowski Klub  Sportowy "DYCHA" Czechowice-Dziedzice</t>
  </si>
  <si>
    <t>siatkówka, koszykówka</t>
  </si>
  <si>
    <t>kickboxing, ju-jitsu</t>
  </si>
  <si>
    <t>zapasy, kickboxing</t>
  </si>
  <si>
    <t>tenis stołowy, badminton, piłka nożna</t>
  </si>
  <si>
    <t>ju-jitsu, kickboxing</t>
  </si>
  <si>
    <t>piłka ręczna, akrobatyka</t>
  </si>
  <si>
    <t>żeglarstwo</t>
  </si>
  <si>
    <t>zapasy, judo</t>
  </si>
  <si>
    <t>brazylijskie ju-jitsu</t>
  </si>
  <si>
    <t>łyżwiarstwo figurowe</t>
  </si>
  <si>
    <t>strzelecwto</t>
  </si>
  <si>
    <t>finswimming (pływanie w płetwach)</t>
  </si>
  <si>
    <t>kickboxing, taekwon-do</t>
  </si>
  <si>
    <t>kolarstwo</t>
  </si>
  <si>
    <t>Uczniowski Klub Sportowy ,,Dębowianka "</t>
  </si>
  <si>
    <t>narciarstwo</t>
  </si>
  <si>
    <t>karate shinkyokushin</t>
  </si>
  <si>
    <t xml:space="preserve"> judo, ju-jitsu</t>
  </si>
  <si>
    <t>gimnastyka artystyczna</t>
  </si>
  <si>
    <t>narciarstwo apejskie na rolkach</t>
  </si>
  <si>
    <t>żużel; speedrower</t>
  </si>
  <si>
    <t>piłka nożna                 pływanie</t>
  </si>
  <si>
    <t>piłka siatkowa 
(i plażowa)</t>
  </si>
  <si>
    <t>Negatywne</t>
  </si>
  <si>
    <t>Pozytywne</t>
  </si>
  <si>
    <t>gimnastyka artystycza, ogólnorozwojowa</t>
  </si>
  <si>
    <t>piłka nożna, mma</t>
  </si>
  <si>
    <t>piłka nożna, siatkówka</t>
  </si>
  <si>
    <t>siatkówka halowa i plażowa</t>
  </si>
  <si>
    <t>gimnastyka aktystyczna</t>
  </si>
  <si>
    <t>piłka nożna, judo</t>
  </si>
  <si>
    <t>judo, treningi biegowe</t>
  </si>
  <si>
    <t>akrobatyka, snowboard</t>
  </si>
  <si>
    <t>piłka nożna, kickboxing</t>
  </si>
  <si>
    <t>boks, kickboxing</t>
  </si>
  <si>
    <t>piłka nożna i gimnastyka</t>
  </si>
  <si>
    <t>Klub Sportowy MarioSport</t>
  </si>
  <si>
    <t>Klub Sportowy ,,Wojownik''</t>
  </si>
  <si>
    <t>Zestawienie ofert, które zostały ocenione pozytywnie pw. formalnym oraz uzyskały łącznie od 0-11 pkt w wyniku oceny merytorycznej - zestawienie wraz ze wskazaniem liczby przyznanych punktów - niedofinansowane oferty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</si>
  <si>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</si>
  <si>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</si>
  <si>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</si>
  <si>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</si>
  <si>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</si>
  <si>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</si>
  <si>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</si>
  <si>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</si>
  <si>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</si>
  <si>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</si>
  <si>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</si>
  <si>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</si>
  <si>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</si>
  <si>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</si>
  <si>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</si>
  <si>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</si>
  <si>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</si>
  <si>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</si>
  <si>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</si>
  <si>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</si>
  <si>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</si>
  <si>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</si>
  <si>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</si>
  <si>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</si>
  <si>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</si>
  <si>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</si>
  <si>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</si>
  <si>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</si>
  <si>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</si>
  <si>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</si>
  <si>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</si>
  <si>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</si>
  <si>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</si>
  <si>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</si>
  <si>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</si>
  <si>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</si>
  <si>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</si>
  <si>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</si>
  <si>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</si>
  <si>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</si>
  <si>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</si>
  <si>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</si>
  <si>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</si>
  <si>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</si>
  <si>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</si>
  <si>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</si>
  <si>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</si>
  <si>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</si>
  <si>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</si>
  <si>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</si>
  <si>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</si>
  <si>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</si>
  <si>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</si>
  <si>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</si>
  <si>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</si>
  <si>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</si>
  <si>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</si>
  <si>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</si>
  <si>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</si>
  <si>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</si>
  <si>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</si>
  <si>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</si>
  <si>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</si>
  <si>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</si>
  <si>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</si>
  <si>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</si>
  <si>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</si>
  <si>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</si>
  <si>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</si>
  <si>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</si>
  <si>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</si>
  <si>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</si>
  <si>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</si>
  <si>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</si>
  <si>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</si>
  <si>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</si>
  <si>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</si>
  <si>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</si>
  <si>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</si>
  <si>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</si>
  <si>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</si>
  <si>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</si>
  <si>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</si>
  <si>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</si>
  <si>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</si>
  <si>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</si>
  <si>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</si>
  <si>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</si>
  <si>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</si>
  <si>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</si>
  <si>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</si>
  <si>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</si>
  <si>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</si>
  <si>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</si>
  <si>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</si>
  <si>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</si>
  <si>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</si>
  <si>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</si>
  <si>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</si>
  <si>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</si>
  <si>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</si>
  <si>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</si>
  <si>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</si>
  <si>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</si>
  <si>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</si>
  <si>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</si>
  <si>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</si>
  <si>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</si>
  <si>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</si>
  <si>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</si>
  <si>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</si>
  <si>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</si>
  <si>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</si>
  <si>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</si>
  <si>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</si>
  <si>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</si>
  <si>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</si>
  <si>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</si>
  <si>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</si>
  <si>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</si>
  <si>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</si>
  <si>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</si>
  <si>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</si>
  <si>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</si>
  <si>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</si>
  <si>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</si>
  <si>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</si>
  <si>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</si>
  <si>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</si>
  <si>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</si>
  <si>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</si>
  <si>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</si>
  <si>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</si>
  <si>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</si>
  <si>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</si>
  <si>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Załącznik nr 2 do uchwały Zarządu Województwa Śląskiego
nr 1454/92/VII/2025 
z dnia 26.06.2025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</si>
</sst>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4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textRotation="90"/>
    </xf>
    <xf numFmtId="44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133351</xdr:rowOff>
    </xdr:from>
    <xdr:to>
      <xdr:col>1</xdr:col>
      <xdr:colOff>1095375</xdr:colOff>
      <xdr:row>2</xdr:row>
      <xdr:rowOff>568470</xdr:rowOff>
    </xdr:to>
    <xdr:pic>
      <xdr:nvPicPr>
        <xdr:cNvPr id="3" name="Obraz 15" descr="cid:image001.png@01DB1659.26B57C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0726"/>
          <a:ext cx="1285875" cy="435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tabSelected="1" zoomScale="90" zoomScaleNormal="90" workbookViewId="0">
      <selection activeCell="A2" sqref="A2:S2"/>
    </sheetView>
  </sheetViews>
  <sheetFormatPr defaultColWidth="9.140625" defaultRowHeight="69.95" customHeight="1" x14ac:dyDescent="0.25"/>
  <cols>
    <col min="1" max="1" width="5.140625" style="23" customWidth="1"/>
    <col min="2" max="3" width="37.7109375" style="1" customWidth="1"/>
    <col min="4" max="4" width="15.7109375" style="22" customWidth="1"/>
    <col min="5" max="5" width="15.7109375" style="24" customWidth="1"/>
    <col min="6" max="6" width="16.5703125" style="19" customWidth="1"/>
    <col min="7" max="7" width="17.42578125" style="19" customWidth="1"/>
    <col min="8" max="8" width="12.5703125" style="20" customWidth="1"/>
    <col min="9" max="9" width="5.140625" style="21" customWidth="1"/>
    <col min="10" max="12" width="5.140625" style="25" customWidth="1"/>
    <col min="13" max="13" width="5.140625" style="32" customWidth="1"/>
    <col min="14" max="16" width="5.140625" style="25" customWidth="1"/>
    <col min="17" max="17" width="5.140625" style="32" customWidth="1"/>
    <col min="18" max="18" width="6.140625" style="25" customWidth="1"/>
    <col min="19" max="19" width="18.5703125" style="22" customWidth="1"/>
    <col min="20" max="16384" width="9.140625" style="2"/>
  </cols>
  <sheetData>
    <row r="1" spans="1:20" ht="15" x14ac:dyDescent="0.2">
      <c r="A1" s="41"/>
      <c r="B1" s="41"/>
      <c r="C1" s="50"/>
      <c r="D1" s="41" t="s">
        <v>8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9"/>
      <c r="T1" s="51"/>
    </row>
    <row r="2" spans="1:20" s="28" customFormat="1" ht="13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ht="56.25" customHeight="1" x14ac:dyDescent="0.2">
      <c r="A3" s="53"/>
      <c r="B3" s="53"/>
      <c r="C3" s="53" t="s">
        <v>319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 t="s">
        <v>455</v>
      </c>
      <c r="P3" s="54"/>
      <c r="Q3" s="54"/>
      <c r="R3" s="54"/>
      <c r="S3" s="54"/>
    </row>
    <row r="4" spans="1:20" ht="15" x14ac:dyDescent="0.2">
      <c r="A4" s="42"/>
      <c r="B4" s="43"/>
      <c r="C4" s="43"/>
      <c r="D4" s="44"/>
      <c r="E4" s="26"/>
      <c r="F4" s="45"/>
      <c r="G4" s="46"/>
      <c r="H4" s="47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0" ht="14.25" x14ac:dyDescent="0.2">
      <c r="A5" s="55" t="s">
        <v>0</v>
      </c>
      <c r="B5" s="56" t="s">
        <v>1</v>
      </c>
      <c r="C5" s="56" t="s">
        <v>2</v>
      </c>
      <c r="D5" s="56" t="s">
        <v>237</v>
      </c>
      <c r="E5" s="56" t="s">
        <v>11</v>
      </c>
      <c r="F5" s="57" t="s">
        <v>5</v>
      </c>
      <c r="G5" s="57" t="s">
        <v>4</v>
      </c>
      <c r="H5" s="58" t="s">
        <v>7</v>
      </c>
      <c r="I5" s="56" t="s">
        <v>6</v>
      </c>
      <c r="J5" s="56"/>
      <c r="K5" s="56"/>
      <c r="L5" s="56"/>
      <c r="M5" s="56"/>
      <c r="N5" s="56"/>
      <c r="O5" s="56"/>
      <c r="P5" s="56"/>
      <c r="Q5" s="56"/>
      <c r="R5" s="56"/>
      <c r="S5" s="56" t="s">
        <v>12</v>
      </c>
    </row>
    <row r="6" spans="1:20" ht="114" customHeight="1" x14ac:dyDescent="0.2">
      <c r="A6" s="55"/>
      <c r="B6" s="56"/>
      <c r="C6" s="56"/>
      <c r="D6" s="56"/>
      <c r="E6" s="56"/>
      <c r="F6" s="57"/>
      <c r="G6" s="57"/>
      <c r="H6" s="58"/>
      <c r="I6" s="39" t="s">
        <v>9</v>
      </c>
      <c r="J6" s="39" t="s">
        <v>14</v>
      </c>
      <c r="K6" s="39" t="s">
        <v>15</v>
      </c>
      <c r="L6" s="39" t="s">
        <v>209</v>
      </c>
      <c r="M6" s="39" t="s">
        <v>210</v>
      </c>
      <c r="N6" s="39" t="s">
        <v>18</v>
      </c>
      <c r="O6" s="39" t="s">
        <v>17</v>
      </c>
      <c r="P6" s="39" t="s">
        <v>211</v>
      </c>
      <c r="Q6" s="39" t="s">
        <v>212</v>
      </c>
      <c r="R6" s="59" t="s">
        <v>3</v>
      </c>
      <c r="S6" s="56"/>
    </row>
    <row r="7" spans="1:20" ht="21.75" customHeight="1" x14ac:dyDescent="0.2">
      <c r="A7" s="55"/>
      <c r="B7" s="56"/>
      <c r="C7" s="56"/>
      <c r="D7" s="56"/>
      <c r="E7" s="56"/>
      <c r="F7" s="57"/>
      <c r="G7" s="57"/>
      <c r="H7" s="58"/>
      <c r="I7" s="40" t="s">
        <v>10</v>
      </c>
      <c r="J7" s="40" t="s">
        <v>13</v>
      </c>
      <c r="K7" s="40" t="s">
        <v>13</v>
      </c>
      <c r="L7" s="40" t="s">
        <v>13</v>
      </c>
      <c r="M7" s="40" t="s">
        <v>13</v>
      </c>
      <c r="N7" s="40" t="s">
        <v>13</v>
      </c>
      <c r="O7" s="40" t="s">
        <v>13</v>
      </c>
      <c r="P7" s="40" t="s">
        <v>13</v>
      </c>
      <c r="Q7" s="40" t="s">
        <v>13</v>
      </c>
      <c r="R7" s="59"/>
      <c r="S7" s="56"/>
    </row>
    <row r="8" spans="1:20" s="14" customFormat="1" ht="81.75" customHeight="1" x14ac:dyDescent="0.25">
      <c r="A8" s="8" t="s">
        <v>320</v>
      </c>
      <c r="B8" s="5" t="s">
        <v>36</v>
      </c>
      <c r="C8" s="5" t="s">
        <v>137</v>
      </c>
      <c r="D8" s="7">
        <v>45930</v>
      </c>
      <c r="E8" s="8" t="s">
        <v>241</v>
      </c>
      <c r="F8" s="9">
        <v>64700</v>
      </c>
      <c r="G8" s="9">
        <v>15000</v>
      </c>
      <c r="H8" s="10">
        <f t="shared" ref="H8:H30" si="0">$G8/$F8</f>
        <v>0.23183925811437403</v>
      </c>
      <c r="I8" s="11">
        <v>1</v>
      </c>
      <c r="J8" s="11">
        <v>1</v>
      </c>
      <c r="K8" s="11">
        <v>1</v>
      </c>
      <c r="L8" s="11">
        <v>2</v>
      </c>
      <c r="M8" s="11">
        <v>2</v>
      </c>
      <c r="N8" s="11">
        <v>2</v>
      </c>
      <c r="O8" s="11">
        <v>0</v>
      </c>
      <c r="P8" s="11">
        <v>1</v>
      </c>
      <c r="Q8" s="11">
        <v>1</v>
      </c>
      <c r="R8" s="3">
        <f t="shared" ref="R8:R13" si="1">SUM(J8:Q8)</f>
        <v>10</v>
      </c>
      <c r="S8" s="12">
        <v>0</v>
      </c>
    </row>
    <row r="9" spans="1:20" s="14" customFormat="1" ht="81.75" customHeight="1" x14ac:dyDescent="0.25">
      <c r="A9" s="8" t="s">
        <v>321</v>
      </c>
      <c r="B9" s="5" t="s">
        <v>37</v>
      </c>
      <c r="C9" s="6" t="s">
        <v>138</v>
      </c>
      <c r="D9" s="16">
        <v>46008</v>
      </c>
      <c r="E9" s="8" t="s">
        <v>243</v>
      </c>
      <c r="F9" s="9">
        <v>18822.509999999998</v>
      </c>
      <c r="G9" s="9">
        <v>15000</v>
      </c>
      <c r="H9" s="10">
        <f t="shared" si="0"/>
        <v>0.79691815809899957</v>
      </c>
      <c r="I9" s="11">
        <v>1</v>
      </c>
      <c r="J9" s="11">
        <v>1</v>
      </c>
      <c r="K9" s="11">
        <v>1</v>
      </c>
      <c r="L9" s="11">
        <v>1</v>
      </c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3">
        <f t="shared" si="1"/>
        <v>11</v>
      </c>
      <c r="S9" s="12">
        <v>0</v>
      </c>
    </row>
    <row r="10" spans="1:20" s="13" customFormat="1" ht="81.75" customHeight="1" x14ac:dyDescent="0.25">
      <c r="A10" s="8" t="s">
        <v>322</v>
      </c>
      <c r="B10" s="15" t="s">
        <v>38</v>
      </c>
      <c r="C10" s="15" t="s">
        <v>139</v>
      </c>
      <c r="D10" s="7">
        <v>45938</v>
      </c>
      <c r="E10" s="4" t="s">
        <v>244</v>
      </c>
      <c r="F10" s="17">
        <v>18794</v>
      </c>
      <c r="G10" s="17">
        <v>15000</v>
      </c>
      <c r="H10" s="10">
        <f t="shared" si="0"/>
        <v>0.79812706182824311</v>
      </c>
      <c r="I10" s="3">
        <v>1</v>
      </c>
      <c r="J10" s="3">
        <v>1</v>
      </c>
      <c r="K10" s="3">
        <v>1</v>
      </c>
      <c r="L10" s="11">
        <v>1</v>
      </c>
      <c r="M10" s="3">
        <v>1</v>
      </c>
      <c r="N10" s="3">
        <v>1</v>
      </c>
      <c r="O10" s="3">
        <v>2</v>
      </c>
      <c r="P10" s="3">
        <v>2</v>
      </c>
      <c r="Q10" s="3">
        <v>2</v>
      </c>
      <c r="R10" s="3">
        <f t="shared" si="1"/>
        <v>11</v>
      </c>
      <c r="S10" s="27">
        <v>0</v>
      </c>
    </row>
    <row r="11" spans="1:20" s="13" customFormat="1" ht="81.75" customHeight="1" x14ac:dyDescent="0.25">
      <c r="A11" s="8" t="s">
        <v>323</v>
      </c>
      <c r="B11" s="15" t="s">
        <v>39</v>
      </c>
      <c r="C11" s="15" t="s">
        <v>140</v>
      </c>
      <c r="D11" s="16">
        <v>46008</v>
      </c>
      <c r="E11" s="4" t="s">
        <v>245</v>
      </c>
      <c r="F11" s="17">
        <v>18750.7</v>
      </c>
      <c r="G11" s="17">
        <v>15000</v>
      </c>
      <c r="H11" s="10">
        <f t="shared" si="0"/>
        <v>0.79997013444831389</v>
      </c>
      <c r="I11" s="3">
        <v>1</v>
      </c>
      <c r="J11" s="3">
        <v>1</v>
      </c>
      <c r="K11" s="3">
        <v>2</v>
      </c>
      <c r="L11" s="11">
        <v>1</v>
      </c>
      <c r="M11" s="3">
        <v>2</v>
      </c>
      <c r="N11" s="3">
        <v>1</v>
      </c>
      <c r="O11" s="3">
        <v>0</v>
      </c>
      <c r="P11" s="3">
        <v>0</v>
      </c>
      <c r="Q11" s="3">
        <v>1</v>
      </c>
      <c r="R11" s="3">
        <f t="shared" si="1"/>
        <v>8</v>
      </c>
      <c r="S11" s="27">
        <v>0</v>
      </c>
    </row>
    <row r="12" spans="1:20" s="13" customFormat="1" ht="81.75" customHeight="1" x14ac:dyDescent="0.25">
      <c r="A12" s="8" t="s">
        <v>324</v>
      </c>
      <c r="B12" s="15" t="s">
        <v>40</v>
      </c>
      <c r="C12" s="15" t="s">
        <v>141</v>
      </c>
      <c r="D12" s="16">
        <v>46005</v>
      </c>
      <c r="E12" s="4" t="s">
        <v>242</v>
      </c>
      <c r="F12" s="17">
        <v>49712</v>
      </c>
      <c r="G12" s="17">
        <v>20000</v>
      </c>
      <c r="H12" s="10">
        <f t="shared" si="0"/>
        <v>0.4023173479240425</v>
      </c>
      <c r="I12" s="3">
        <v>1</v>
      </c>
      <c r="J12" s="3">
        <v>1</v>
      </c>
      <c r="K12" s="3">
        <v>1</v>
      </c>
      <c r="L12" s="11">
        <v>2</v>
      </c>
      <c r="M12" s="3">
        <v>1</v>
      </c>
      <c r="N12" s="3">
        <v>2</v>
      </c>
      <c r="O12" s="3">
        <v>1</v>
      </c>
      <c r="P12" s="3">
        <v>1</v>
      </c>
      <c r="Q12" s="3">
        <v>2</v>
      </c>
      <c r="R12" s="3">
        <f t="shared" si="1"/>
        <v>11</v>
      </c>
      <c r="S12" s="27">
        <v>0</v>
      </c>
    </row>
    <row r="13" spans="1:20" s="13" customFormat="1" ht="81.75" customHeight="1" x14ac:dyDescent="0.25">
      <c r="A13" s="8" t="s">
        <v>325</v>
      </c>
      <c r="B13" s="15" t="s">
        <v>41</v>
      </c>
      <c r="C13" s="15" t="s">
        <v>142</v>
      </c>
      <c r="D13" s="16">
        <v>46008</v>
      </c>
      <c r="E13" s="4" t="s">
        <v>249</v>
      </c>
      <c r="F13" s="17">
        <v>25000</v>
      </c>
      <c r="G13" s="17">
        <v>20000</v>
      </c>
      <c r="H13" s="10">
        <f t="shared" si="0"/>
        <v>0.8</v>
      </c>
      <c r="I13" s="3">
        <v>1</v>
      </c>
      <c r="J13" s="3">
        <v>2</v>
      </c>
      <c r="K13" s="3">
        <v>1</v>
      </c>
      <c r="L13" s="11">
        <v>1</v>
      </c>
      <c r="M13" s="3">
        <v>2</v>
      </c>
      <c r="N13" s="3">
        <v>2</v>
      </c>
      <c r="O13" s="3">
        <v>0</v>
      </c>
      <c r="P13" s="3">
        <v>2</v>
      </c>
      <c r="Q13" s="3">
        <v>1</v>
      </c>
      <c r="R13" s="3">
        <f t="shared" si="1"/>
        <v>11</v>
      </c>
      <c r="S13" s="27">
        <v>0</v>
      </c>
    </row>
    <row r="14" spans="1:20" s="13" customFormat="1" ht="81.75" customHeight="1" x14ac:dyDescent="0.25">
      <c r="A14" s="8" t="s">
        <v>326</v>
      </c>
      <c r="B14" s="15" t="s">
        <v>213</v>
      </c>
      <c r="C14" s="15" t="s">
        <v>21</v>
      </c>
      <c r="D14" s="16">
        <v>46008</v>
      </c>
      <c r="E14" s="4" t="s">
        <v>250</v>
      </c>
      <c r="F14" s="17">
        <v>42000</v>
      </c>
      <c r="G14" s="17">
        <v>15000</v>
      </c>
      <c r="H14" s="10">
        <f t="shared" si="0"/>
        <v>0.35714285714285715</v>
      </c>
      <c r="I14" s="3">
        <v>1</v>
      </c>
      <c r="J14" s="3">
        <v>1</v>
      </c>
      <c r="K14" s="3">
        <v>2</v>
      </c>
      <c r="L14" s="11">
        <v>2</v>
      </c>
      <c r="M14" s="3">
        <v>2</v>
      </c>
      <c r="N14" s="3">
        <v>1</v>
      </c>
      <c r="O14" s="3">
        <v>0</v>
      </c>
      <c r="P14" s="3">
        <v>1</v>
      </c>
      <c r="Q14" s="3">
        <v>2</v>
      </c>
      <c r="R14" s="3">
        <f t="shared" ref="R14:R38" si="2">SUM(J14:Q14)</f>
        <v>11</v>
      </c>
      <c r="S14" s="27">
        <v>0</v>
      </c>
    </row>
    <row r="15" spans="1:20" s="13" customFormat="1" ht="81.75" customHeight="1" x14ac:dyDescent="0.25">
      <c r="A15" s="8" t="s">
        <v>327</v>
      </c>
      <c r="B15" s="15" t="s">
        <v>317</v>
      </c>
      <c r="C15" s="15" t="s">
        <v>16</v>
      </c>
      <c r="D15" s="16">
        <v>46008</v>
      </c>
      <c r="E15" s="4" t="s">
        <v>251</v>
      </c>
      <c r="F15" s="17">
        <v>19000</v>
      </c>
      <c r="G15" s="17">
        <v>15000</v>
      </c>
      <c r="H15" s="10">
        <f t="shared" si="0"/>
        <v>0.78947368421052633</v>
      </c>
      <c r="I15" s="3">
        <v>1</v>
      </c>
      <c r="J15" s="3">
        <v>1</v>
      </c>
      <c r="K15" s="3">
        <v>1</v>
      </c>
      <c r="L15" s="11">
        <v>1</v>
      </c>
      <c r="M15" s="3">
        <v>2</v>
      </c>
      <c r="N15" s="3">
        <v>2</v>
      </c>
      <c r="O15" s="3">
        <v>2</v>
      </c>
      <c r="P15" s="3">
        <v>2</v>
      </c>
      <c r="Q15" s="3">
        <v>0</v>
      </c>
      <c r="R15" s="3">
        <f t="shared" si="2"/>
        <v>11</v>
      </c>
      <c r="S15" s="27">
        <v>0</v>
      </c>
    </row>
    <row r="16" spans="1:20" s="13" customFormat="1" ht="81.75" customHeight="1" x14ac:dyDescent="0.25">
      <c r="A16" s="8" t="s">
        <v>328</v>
      </c>
      <c r="B16" s="30" t="s">
        <v>42</v>
      </c>
      <c r="C16" s="29" t="s">
        <v>20</v>
      </c>
      <c r="D16" s="16">
        <v>46008</v>
      </c>
      <c r="E16" s="4" t="s">
        <v>253</v>
      </c>
      <c r="F16" s="17">
        <v>25165</v>
      </c>
      <c r="G16" s="17">
        <v>20000</v>
      </c>
      <c r="H16" s="10">
        <f t="shared" si="0"/>
        <v>0.79475461951122595</v>
      </c>
      <c r="I16" s="3">
        <v>1</v>
      </c>
      <c r="J16" s="3">
        <v>1</v>
      </c>
      <c r="K16" s="3">
        <v>1</v>
      </c>
      <c r="L16" s="11">
        <v>2</v>
      </c>
      <c r="M16" s="3">
        <v>1</v>
      </c>
      <c r="N16" s="3">
        <v>1</v>
      </c>
      <c r="O16" s="3">
        <v>0</v>
      </c>
      <c r="P16" s="3">
        <v>1</v>
      </c>
      <c r="Q16" s="3">
        <v>2</v>
      </c>
      <c r="R16" s="3">
        <f t="shared" si="2"/>
        <v>9</v>
      </c>
      <c r="S16" s="27">
        <v>0</v>
      </c>
    </row>
    <row r="17" spans="1:19" s="13" customFormat="1" ht="81.75" customHeight="1" x14ac:dyDescent="0.25">
      <c r="A17" s="8" t="s">
        <v>329</v>
      </c>
      <c r="B17" s="15" t="s">
        <v>214</v>
      </c>
      <c r="C17" s="15" t="s">
        <v>143</v>
      </c>
      <c r="D17" s="16">
        <v>46008</v>
      </c>
      <c r="E17" s="4" t="s">
        <v>255</v>
      </c>
      <c r="F17" s="9">
        <v>27000</v>
      </c>
      <c r="G17" s="9">
        <v>20000</v>
      </c>
      <c r="H17" s="10">
        <f t="shared" si="0"/>
        <v>0.7407407407407407</v>
      </c>
      <c r="I17" s="3">
        <v>1</v>
      </c>
      <c r="J17" s="3">
        <v>1</v>
      </c>
      <c r="K17" s="3">
        <v>1</v>
      </c>
      <c r="L17" s="11">
        <v>2</v>
      </c>
      <c r="M17" s="3">
        <v>2</v>
      </c>
      <c r="N17" s="3">
        <v>2</v>
      </c>
      <c r="O17" s="3">
        <v>1</v>
      </c>
      <c r="P17" s="3">
        <v>2</v>
      </c>
      <c r="Q17" s="3">
        <v>0</v>
      </c>
      <c r="R17" s="3">
        <f t="shared" si="2"/>
        <v>11</v>
      </c>
      <c r="S17" s="27">
        <v>0</v>
      </c>
    </row>
    <row r="18" spans="1:19" s="13" customFormat="1" ht="81.75" customHeight="1" x14ac:dyDescent="0.25">
      <c r="A18" s="8" t="s">
        <v>330</v>
      </c>
      <c r="B18" s="15" t="s">
        <v>43</v>
      </c>
      <c r="C18" s="15" t="s">
        <v>29</v>
      </c>
      <c r="D18" s="16">
        <v>46008</v>
      </c>
      <c r="E18" s="4" t="s">
        <v>256</v>
      </c>
      <c r="F18" s="17">
        <v>25000</v>
      </c>
      <c r="G18" s="17">
        <v>20000</v>
      </c>
      <c r="H18" s="10">
        <f t="shared" si="0"/>
        <v>0.8</v>
      </c>
      <c r="I18" s="3">
        <v>1</v>
      </c>
      <c r="J18" s="3">
        <v>1</v>
      </c>
      <c r="K18" s="3">
        <v>1</v>
      </c>
      <c r="L18" s="11">
        <v>1</v>
      </c>
      <c r="M18" s="3">
        <v>1</v>
      </c>
      <c r="N18" s="3">
        <v>1</v>
      </c>
      <c r="O18" s="3">
        <v>0</v>
      </c>
      <c r="P18" s="3">
        <v>2</v>
      </c>
      <c r="Q18" s="3">
        <v>1</v>
      </c>
      <c r="R18" s="3">
        <f t="shared" si="2"/>
        <v>8</v>
      </c>
      <c r="S18" s="27">
        <v>0</v>
      </c>
    </row>
    <row r="19" spans="1:19" s="13" customFormat="1" ht="81.75" customHeight="1" x14ac:dyDescent="0.25">
      <c r="A19" s="8" t="s">
        <v>331</v>
      </c>
      <c r="B19" s="15" t="s">
        <v>44</v>
      </c>
      <c r="C19" s="15" t="s">
        <v>33</v>
      </c>
      <c r="D19" s="16">
        <v>46008</v>
      </c>
      <c r="E19" s="4" t="s">
        <v>240</v>
      </c>
      <c r="F19" s="17">
        <v>19000</v>
      </c>
      <c r="G19" s="17">
        <v>15000</v>
      </c>
      <c r="H19" s="10">
        <f t="shared" si="0"/>
        <v>0.78947368421052633</v>
      </c>
      <c r="I19" s="3">
        <v>1</v>
      </c>
      <c r="J19" s="3">
        <v>1</v>
      </c>
      <c r="K19" s="3">
        <v>1</v>
      </c>
      <c r="L19" s="11">
        <v>2</v>
      </c>
      <c r="M19" s="3">
        <v>2</v>
      </c>
      <c r="N19" s="3">
        <v>2</v>
      </c>
      <c r="O19" s="3">
        <v>0</v>
      </c>
      <c r="P19" s="3">
        <v>2</v>
      </c>
      <c r="Q19" s="3">
        <v>1</v>
      </c>
      <c r="R19" s="3">
        <f t="shared" si="2"/>
        <v>11</v>
      </c>
      <c r="S19" s="27">
        <v>0</v>
      </c>
    </row>
    <row r="20" spans="1:19" s="13" customFormat="1" ht="81.75" customHeight="1" x14ac:dyDescent="0.25">
      <c r="A20" s="8" t="s">
        <v>332</v>
      </c>
      <c r="B20" s="15" t="s">
        <v>45</v>
      </c>
      <c r="C20" s="15" t="s">
        <v>144</v>
      </c>
      <c r="D20" s="16">
        <v>46008</v>
      </c>
      <c r="E20" s="4" t="s">
        <v>245</v>
      </c>
      <c r="F20" s="17">
        <v>21000</v>
      </c>
      <c r="G20" s="17">
        <v>15000</v>
      </c>
      <c r="H20" s="10">
        <f t="shared" si="0"/>
        <v>0.7142857142857143</v>
      </c>
      <c r="I20" s="3">
        <v>1</v>
      </c>
      <c r="J20" s="3">
        <v>1</v>
      </c>
      <c r="K20" s="3">
        <v>2</v>
      </c>
      <c r="L20" s="11">
        <v>1</v>
      </c>
      <c r="M20" s="3">
        <v>1</v>
      </c>
      <c r="N20" s="3">
        <v>2</v>
      </c>
      <c r="O20" s="3">
        <v>0</v>
      </c>
      <c r="P20" s="3">
        <v>2</v>
      </c>
      <c r="Q20" s="3">
        <v>0</v>
      </c>
      <c r="R20" s="3">
        <f t="shared" si="2"/>
        <v>9</v>
      </c>
      <c r="S20" s="27">
        <v>0</v>
      </c>
    </row>
    <row r="21" spans="1:19" s="13" customFormat="1" ht="81.75" customHeight="1" x14ac:dyDescent="0.25">
      <c r="A21" s="8" t="s">
        <v>333</v>
      </c>
      <c r="B21" s="15" t="s">
        <v>46</v>
      </c>
      <c r="C21" s="15" t="s">
        <v>145</v>
      </c>
      <c r="D21" s="16">
        <v>46008</v>
      </c>
      <c r="E21" s="4" t="s">
        <v>240</v>
      </c>
      <c r="F21" s="17">
        <v>21618.47</v>
      </c>
      <c r="G21" s="17">
        <v>15000</v>
      </c>
      <c r="H21" s="10">
        <f t="shared" si="0"/>
        <v>0.69385113747642635</v>
      </c>
      <c r="I21" s="3">
        <v>1</v>
      </c>
      <c r="J21" s="3">
        <v>0</v>
      </c>
      <c r="K21" s="3">
        <v>2</v>
      </c>
      <c r="L21" s="11">
        <v>2</v>
      </c>
      <c r="M21" s="3">
        <v>2</v>
      </c>
      <c r="N21" s="3">
        <v>1</v>
      </c>
      <c r="O21" s="3">
        <v>1</v>
      </c>
      <c r="P21" s="3">
        <v>1</v>
      </c>
      <c r="Q21" s="3">
        <v>1</v>
      </c>
      <c r="R21" s="3">
        <f t="shared" si="2"/>
        <v>10</v>
      </c>
      <c r="S21" s="27">
        <v>0</v>
      </c>
    </row>
    <row r="22" spans="1:19" s="13" customFormat="1" ht="81.75" customHeight="1" x14ac:dyDescent="0.25">
      <c r="A22" s="8" t="s">
        <v>334</v>
      </c>
      <c r="B22" s="15" t="s">
        <v>238</v>
      </c>
      <c r="C22" s="15" t="s">
        <v>147</v>
      </c>
      <c r="D22" s="16">
        <v>46008</v>
      </c>
      <c r="E22" s="4" t="s">
        <v>257</v>
      </c>
      <c r="F22" s="17">
        <v>25000</v>
      </c>
      <c r="G22" s="17">
        <v>20000</v>
      </c>
      <c r="H22" s="10">
        <f t="shared" si="0"/>
        <v>0.8</v>
      </c>
      <c r="I22" s="3">
        <v>1</v>
      </c>
      <c r="J22" s="3">
        <v>1</v>
      </c>
      <c r="K22" s="3">
        <v>0</v>
      </c>
      <c r="L22" s="11">
        <v>2</v>
      </c>
      <c r="M22" s="3">
        <v>1</v>
      </c>
      <c r="N22" s="3">
        <v>1</v>
      </c>
      <c r="O22" s="3">
        <v>0</v>
      </c>
      <c r="P22" s="3">
        <v>1</v>
      </c>
      <c r="Q22" s="3">
        <v>1</v>
      </c>
      <c r="R22" s="3">
        <f t="shared" si="2"/>
        <v>7</v>
      </c>
      <c r="S22" s="27">
        <v>0</v>
      </c>
    </row>
    <row r="23" spans="1:19" s="13" customFormat="1" ht="81.75" customHeight="1" x14ac:dyDescent="0.25">
      <c r="A23" s="8" t="s">
        <v>335</v>
      </c>
      <c r="B23" s="15" t="s">
        <v>47</v>
      </c>
      <c r="C23" s="15" t="s">
        <v>148</v>
      </c>
      <c r="D23" s="16">
        <v>46008</v>
      </c>
      <c r="E23" s="4" t="s">
        <v>240</v>
      </c>
      <c r="F23" s="17">
        <v>18900</v>
      </c>
      <c r="G23" s="17">
        <v>15000</v>
      </c>
      <c r="H23" s="10">
        <f t="shared" si="0"/>
        <v>0.79365079365079361</v>
      </c>
      <c r="I23" s="3">
        <v>1</v>
      </c>
      <c r="J23" s="3">
        <v>2</v>
      </c>
      <c r="K23" s="3">
        <v>1</v>
      </c>
      <c r="L23" s="11">
        <v>1</v>
      </c>
      <c r="M23" s="3">
        <v>1</v>
      </c>
      <c r="N23" s="3">
        <v>2</v>
      </c>
      <c r="O23" s="3">
        <v>0</v>
      </c>
      <c r="P23" s="3">
        <v>2</v>
      </c>
      <c r="Q23" s="3">
        <v>2</v>
      </c>
      <c r="R23" s="3">
        <f t="shared" si="2"/>
        <v>11</v>
      </c>
      <c r="S23" s="27">
        <v>0</v>
      </c>
    </row>
    <row r="24" spans="1:19" s="13" customFormat="1" ht="81.75" customHeight="1" x14ac:dyDescent="0.25">
      <c r="A24" s="8" t="s">
        <v>336</v>
      </c>
      <c r="B24" s="15" t="s">
        <v>48</v>
      </c>
      <c r="C24" s="15" t="s">
        <v>20</v>
      </c>
      <c r="D24" s="16">
        <v>46008</v>
      </c>
      <c r="E24" s="4" t="s">
        <v>259</v>
      </c>
      <c r="F24" s="17">
        <v>28000</v>
      </c>
      <c r="G24" s="17">
        <v>20000</v>
      </c>
      <c r="H24" s="10">
        <f t="shared" si="0"/>
        <v>0.7142857142857143</v>
      </c>
      <c r="I24" s="3">
        <v>1</v>
      </c>
      <c r="J24" s="3">
        <v>1</v>
      </c>
      <c r="K24" s="3">
        <v>1</v>
      </c>
      <c r="L24" s="11">
        <v>2</v>
      </c>
      <c r="M24" s="3">
        <v>1</v>
      </c>
      <c r="N24" s="3">
        <v>2</v>
      </c>
      <c r="O24" s="3">
        <v>0</v>
      </c>
      <c r="P24" s="3">
        <v>2</v>
      </c>
      <c r="Q24" s="3">
        <v>2</v>
      </c>
      <c r="R24" s="3">
        <f t="shared" si="2"/>
        <v>11</v>
      </c>
      <c r="S24" s="27">
        <v>0</v>
      </c>
    </row>
    <row r="25" spans="1:19" s="13" customFormat="1" ht="81.75" customHeight="1" x14ac:dyDescent="0.25">
      <c r="A25" s="8" t="s">
        <v>337</v>
      </c>
      <c r="B25" s="15" t="s">
        <v>49</v>
      </c>
      <c r="C25" s="15" t="s">
        <v>149</v>
      </c>
      <c r="D25" s="16">
        <v>46008</v>
      </c>
      <c r="E25" s="4" t="s">
        <v>260</v>
      </c>
      <c r="F25" s="17">
        <v>19250</v>
      </c>
      <c r="G25" s="17">
        <v>15000</v>
      </c>
      <c r="H25" s="10">
        <f t="shared" si="0"/>
        <v>0.77922077922077926</v>
      </c>
      <c r="I25" s="3">
        <v>1</v>
      </c>
      <c r="J25" s="3">
        <v>1</v>
      </c>
      <c r="K25" s="3">
        <v>1</v>
      </c>
      <c r="L25" s="11">
        <v>1</v>
      </c>
      <c r="M25" s="3">
        <v>2</v>
      </c>
      <c r="N25" s="3">
        <v>2</v>
      </c>
      <c r="O25" s="3">
        <v>0</v>
      </c>
      <c r="P25" s="3">
        <v>2</v>
      </c>
      <c r="Q25" s="3">
        <v>2</v>
      </c>
      <c r="R25" s="3">
        <f t="shared" si="2"/>
        <v>11</v>
      </c>
      <c r="S25" s="27">
        <v>0</v>
      </c>
    </row>
    <row r="26" spans="1:19" s="13" customFormat="1" ht="81.75" customHeight="1" x14ac:dyDescent="0.25">
      <c r="A26" s="8" t="s">
        <v>338</v>
      </c>
      <c r="B26" s="15" t="s">
        <v>50</v>
      </c>
      <c r="C26" s="15" t="s">
        <v>150</v>
      </c>
      <c r="D26" s="16">
        <v>45991</v>
      </c>
      <c r="E26" s="4" t="s">
        <v>240</v>
      </c>
      <c r="F26" s="17">
        <v>18825</v>
      </c>
      <c r="G26" s="17">
        <v>15000</v>
      </c>
      <c r="H26" s="10">
        <f t="shared" si="0"/>
        <v>0.79681274900398402</v>
      </c>
      <c r="I26" s="3">
        <v>1</v>
      </c>
      <c r="J26" s="3">
        <v>1</v>
      </c>
      <c r="K26" s="3">
        <v>1</v>
      </c>
      <c r="L26" s="11">
        <v>2</v>
      </c>
      <c r="M26" s="3">
        <v>2</v>
      </c>
      <c r="N26" s="3">
        <v>2</v>
      </c>
      <c r="O26" s="3">
        <v>0</v>
      </c>
      <c r="P26" s="3">
        <v>2</v>
      </c>
      <c r="Q26" s="3">
        <v>1</v>
      </c>
      <c r="R26" s="3">
        <f t="shared" si="2"/>
        <v>11</v>
      </c>
      <c r="S26" s="27">
        <v>0</v>
      </c>
    </row>
    <row r="27" spans="1:19" s="13" customFormat="1" ht="81.75" customHeight="1" x14ac:dyDescent="0.25">
      <c r="A27" s="8" t="s">
        <v>339</v>
      </c>
      <c r="B27" s="18" t="s">
        <v>51</v>
      </c>
      <c r="C27" s="18" t="s">
        <v>22</v>
      </c>
      <c r="D27" s="16">
        <v>46008</v>
      </c>
      <c r="E27" s="4" t="s">
        <v>262</v>
      </c>
      <c r="F27" s="17">
        <v>19278</v>
      </c>
      <c r="G27" s="17">
        <v>15000</v>
      </c>
      <c r="H27" s="10">
        <f t="shared" si="0"/>
        <v>0.77808901338313108</v>
      </c>
      <c r="I27" s="3">
        <v>1</v>
      </c>
      <c r="J27" s="3">
        <v>1</v>
      </c>
      <c r="K27" s="3">
        <v>1</v>
      </c>
      <c r="L27" s="11">
        <v>1</v>
      </c>
      <c r="M27" s="3">
        <v>1</v>
      </c>
      <c r="N27" s="3">
        <v>1</v>
      </c>
      <c r="O27" s="3">
        <v>0</v>
      </c>
      <c r="P27" s="3">
        <v>1</v>
      </c>
      <c r="Q27" s="3">
        <v>0</v>
      </c>
      <c r="R27" s="3">
        <f t="shared" si="2"/>
        <v>6</v>
      </c>
      <c r="S27" s="27">
        <v>0</v>
      </c>
    </row>
    <row r="28" spans="1:19" s="13" customFormat="1" ht="81.75" customHeight="1" x14ac:dyDescent="0.25">
      <c r="A28" s="8" t="s">
        <v>340</v>
      </c>
      <c r="B28" s="15" t="s">
        <v>52</v>
      </c>
      <c r="C28" s="15" t="s">
        <v>152</v>
      </c>
      <c r="D28" s="16">
        <v>45991</v>
      </c>
      <c r="E28" s="4" t="s">
        <v>263</v>
      </c>
      <c r="F28" s="17">
        <v>68950</v>
      </c>
      <c r="G28" s="17">
        <v>20000</v>
      </c>
      <c r="H28" s="10">
        <f t="shared" si="0"/>
        <v>0.29006526468455401</v>
      </c>
      <c r="I28" s="3">
        <v>1</v>
      </c>
      <c r="J28" s="3">
        <v>1</v>
      </c>
      <c r="K28" s="3">
        <v>1</v>
      </c>
      <c r="L28" s="11">
        <v>2</v>
      </c>
      <c r="M28" s="3">
        <v>1</v>
      </c>
      <c r="N28" s="3">
        <v>1</v>
      </c>
      <c r="O28" s="3">
        <v>0</v>
      </c>
      <c r="P28" s="3">
        <v>0</v>
      </c>
      <c r="Q28" s="3">
        <v>1</v>
      </c>
      <c r="R28" s="3">
        <f t="shared" si="2"/>
        <v>7</v>
      </c>
      <c r="S28" s="27">
        <v>0</v>
      </c>
    </row>
    <row r="29" spans="1:19" s="13" customFormat="1" ht="81.75" customHeight="1" x14ac:dyDescent="0.25">
      <c r="A29" s="8" t="s">
        <v>341</v>
      </c>
      <c r="B29" s="18" t="s">
        <v>31</v>
      </c>
      <c r="C29" s="18" t="s">
        <v>22</v>
      </c>
      <c r="D29" s="16">
        <v>46008</v>
      </c>
      <c r="E29" s="4" t="s">
        <v>248</v>
      </c>
      <c r="F29" s="17">
        <v>23462</v>
      </c>
      <c r="G29" s="17">
        <v>15000</v>
      </c>
      <c r="H29" s="10">
        <f t="shared" si="0"/>
        <v>0.6393316852783224</v>
      </c>
      <c r="I29" s="3">
        <v>1</v>
      </c>
      <c r="J29" s="3">
        <v>2</v>
      </c>
      <c r="K29" s="3">
        <v>1</v>
      </c>
      <c r="L29" s="11">
        <v>2</v>
      </c>
      <c r="M29" s="3">
        <v>2</v>
      </c>
      <c r="N29" s="3">
        <v>2</v>
      </c>
      <c r="O29" s="3">
        <v>0</v>
      </c>
      <c r="P29" s="3">
        <v>2</v>
      </c>
      <c r="Q29" s="3">
        <v>0</v>
      </c>
      <c r="R29" s="3">
        <f t="shared" si="2"/>
        <v>11</v>
      </c>
      <c r="S29" s="27">
        <v>0</v>
      </c>
    </row>
    <row r="30" spans="1:19" s="13" customFormat="1" ht="81.75" customHeight="1" x14ac:dyDescent="0.25">
      <c r="A30" s="8" t="s">
        <v>342</v>
      </c>
      <c r="B30" s="18" t="s">
        <v>215</v>
      </c>
      <c r="C30" s="18" t="s">
        <v>151</v>
      </c>
      <c r="D30" s="16">
        <v>46008</v>
      </c>
      <c r="E30" s="4" t="s">
        <v>264</v>
      </c>
      <c r="F30" s="17">
        <v>19220</v>
      </c>
      <c r="G30" s="17">
        <v>15000</v>
      </c>
      <c r="H30" s="10">
        <f t="shared" si="0"/>
        <v>0.78043704474505726</v>
      </c>
      <c r="I30" s="3">
        <v>1</v>
      </c>
      <c r="J30" s="3">
        <v>1</v>
      </c>
      <c r="K30" s="3">
        <v>2</v>
      </c>
      <c r="L30" s="11">
        <v>1</v>
      </c>
      <c r="M30" s="3">
        <v>2</v>
      </c>
      <c r="N30" s="3">
        <v>2</v>
      </c>
      <c r="O30" s="3">
        <v>0</v>
      </c>
      <c r="P30" s="3">
        <v>2</v>
      </c>
      <c r="Q30" s="3">
        <v>0</v>
      </c>
      <c r="R30" s="3">
        <f t="shared" si="2"/>
        <v>10</v>
      </c>
      <c r="S30" s="27">
        <v>0</v>
      </c>
    </row>
    <row r="31" spans="1:19" s="13" customFormat="1" ht="81.75" customHeight="1" x14ac:dyDescent="0.25">
      <c r="A31" s="8" t="s">
        <v>343</v>
      </c>
      <c r="B31" s="18" t="s">
        <v>53</v>
      </c>
      <c r="C31" s="18" t="s">
        <v>153</v>
      </c>
      <c r="D31" s="16">
        <v>46008</v>
      </c>
      <c r="E31" s="4" t="s">
        <v>240</v>
      </c>
      <c r="F31" s="17">
        <v>19000</v>
      </c>
      <c r="G31" s="17">
        <v>15000</v>
      </c>
      <c r="H31" s="10">
        <f t="shared" ref="H31:H63" si="3">$G31/$F31</f>
        <v>0.78947368421052633</v>
      </c>
      <c r="I31" s="3">
        <v>1</v>
      </c>
      <c r="J31" s="3">
        <v>2</v>
      </c>
      <c r="K31" s="3">
        <v>2</v>
      </c>
      <c r="L31" s="11">
        <v>2</v>
      </c>
      <c r="M31" s="3">
        <v>2</v>
      </c>
      <c r="N31" s="3">
        <v>1</v>
      </c>
      <c r="O31" s="3">
        <v>0</v>
      </c>
      <c r="P31" s="3">
        <v>1</v>
      </c>
      <c r="Q31" s="3">
        <v>0</v>
      </c>
      <c r="R31" s="3">
        <f t="shared" si="2"/>
        <v>10</v>
      </c>
      <c r="S31" s="27">
        <v>0</v>
      </c>
    </row>
    <row r="32" spans="1:19" s="13" customFormat="1" ht="81.75" customHeight="1" x14ac:dyDescent="0.25">
      <c r="A32" s="8" t="s">
        <v>344</v>
      </c>
      <c r="B32" s="18" t="s">
        <v>54</v>
      </c>
      <c r="C32" s="18" t="s">
        <v>24</v>
      </c>
      <c r="D32" s="16">
        <v>46008</v>
      </c>
      <c r="E32" s="4" t="s">
        <v>265</v>
      </c>
      <c r="F32" s="17">
        <v>30000</v>
      </c>
      <c r="G32" s="17">
        <v>20000</v>
      </c>
      <c r="H32" s="10">
        <f t="shared" si="3"/>
        <v>0.66666666666666663</v>
      </c>
      <c r="I32" s="3">
        <v>1</v>
      </c>
      <c r="J32" s="3">
        <v>1</v>
      </c>
      <c r="K32" s="3">
        <v>1</v>
      </c>
      <c r="L32" s="11">
        <v>2</v>
      </c>
      <c r="M32" s="3">
        <v>2</v>
      </c>
      <c r="N32" s="3">
        <v>2</v>
      </c>
      <c r="O32" s="3">
        <v>1</v>
      </c>
      <c r="P32" s="3">
        <v>2</v>
      </c>
      <c r="Q32" s="3">
        <v>0</v>
      </c>
      <c r="R32" s="3">
        <f t="shared" si="2"/>
        <v>11</v>
      </c>
      <c r="S32" s="27">
        <v>0</v>
      </c>
    </row>
    <row r="33" spans="1:19" s="13" customFormat="1" ht="81.75" customHeight="1" x14ac:dyDescent="0.25">
      <c r="A33" s="8" t="s">
        <v>345</v>
      </c>
      <c r="B33" s="18" t="s">
        <v>55</v>
      </c>
      <c r="C33" s="18" t="s">
        <v>20</v>
      </c>
      <c r="D33" s="16">
        <v>46008</v>
      </c>
      <c r="E33" s="4" t="s">
        <v>240</v>
      </c>
      <c r="F33" s="17">
        <v>21000</v>
      </c>
      <c r="G33" s="17">
        <v>15000</v>
      </c>
      <c r="H33" s="10">
        <f t="shared" si="3"/>
        <v>0.7142857142857143</v>
      </c>
      <c r="I33" s="3">
        <v>1</v>
      </c>
      <c r="J33" s="3">
        <v>1</v>
      </c>
      <c r="K33" s="3">
        <v>1</v>
      </c>
      <c r="L33" s="11">
        <v>2</v>
      </c>
      <c r="M33" s="3">
        <v>2</v>
      </c>
      <c r="N33" s="3">
        <v>2</v>
      </c>
      <c r="O33" s="3">
        <v>0</v>
      </c>
      <c r="P33" s="3">
        <v>2</v>
      </c>
      <c r="Q33" s="3">
        <v>0</v>
      </c>
      <c r="R33" s="3">
        <f t="shared" si="2"/>
        <v>10</v>
      </c>
      <c r="S33" s="27">
        <v>0</v>
      </c>
    </row>
    <row r="34" spans="1:19" s="13" customFormat="1" ht="81.75" customHeight="1" x14ac:dyDescent="0.25">
      <c r="A34" s="8" t="s">
        <v>346</v>
      </c>
      <c r="B34" s="18" t="s">
        <v>56</v>
      </c>
      <c r="C34" s="18" t="s">
        <v>154</v>
      </c>
      <c r="D34" s="16">
        <v>45961</v>
      </c>
      <c r="E34" s="4" t="s">
        <v>267</v>
      </c>
      <c r="F34" s="17">
        <v>68140</v>
      </c>
      <c r="G34" s="17">
        <v>20000</v>
      </c>
      <c r="H34" s="10">
        <f t="shared" si="3"/>
        <v>0.29351335485764601</v>
      </c>
      <c r="I34" s="3">
        <v>1</v>
      </c>
      <c r="J34" s="3">
        <v>1</v>
      </c>
      <c r="K34" s="3">
        <v>1</v>
      </c>
      <c r="L34" s="11">
        <v>2</v>
      </c>
      <c r="M34" s="3">
        <v>2</v>
      </c>
      <c r="N34" s="3">
        <v>1</v>
      </c>
      <c r="O34" s="3">
        <v>0</v>
      </c>
      <c r="P34" s="3">
        <v>0</v>
      </c>
      <c r="Q34" s="3">
        <v>0</v>
      </c>
      <c r="R34" s="3">
        <f t="shared" si="2"/>
        <v>7</v>
      </c>
      <c r="S34" s="27">
        <v>0</v>
      </c>
    </row>
    <row r="35" spans="1:19" s="13" customFormat="1" ht="81.75" customHeight="1" x14ac:dyDescent="0.25">
      <c r="A35" s="8" t="s">
        <v>347</v>
      </c>
      <c r="B35" s="18" t="s">
        <v>57</v>
      </c>
      <c r="C35" s="18" t="s">
        <v>20</v>
      </c>
      <c r="D35" s="16">
        <v>46008</v>
      </c>
      <c r="E35" s="4" t="s">
        <v>268</v>
      </c>
      <c r="F35" s="17">
        <v>25100</v>
      </c>
      <c r="G35" s="17">
        <v>20000</v>
      </c>
      <c r="H35" s="10">
        <f t="shared" si="3"/>
        <v>0.79681274900398402</v>
      </c>
      <c r="I35" s="3">
        <v>1</v>
      </c>
      <c r="J35" s="3">
        <v>1</v>
      </c>
      <c r="K35" s="3">
        <v>1</v>
      </c>
      <c r="L35" s="11">
        <v>2</v>
      </c>
      <c r="M35" s="3">
        <v>2</v>
      </c>
      <c r="N35" s="3">
        <v>1</v>
      </c>
      <c r="O35" s="3">
        <v>1</v>
      </c>
      <c r="P35" s="3">
        <v>0</v>
      </c>
      <c r="Q35" s="3">
        <v>0</v>
      </c>
      <c r="R35" s="3">
        <f t="shared" si="2"/>
        <v>8</v>
      </c>
      <c r="S35" s="27">
        <v>0</v>
      </c>
    </row>
    <row r="36" spans="1:19" s="13" customFormat="1" ht="81.75" customHeight="1" x14ac:dyDescent="0.25">
      <c r="A36" s="8" t="s">
        <v>348</v>
      </c>
      <c r="B36" s="18" t="s">
        <v>58</v>
      </c>
      <c r="C36" s="18" t="s">
        <v>34</v>
      </c>
      <c r="D36" s="16">
        <v>46008</v>
      </c>
      <c r="E36" s="4" t="s">
        <v>240</v>
      </c>
      <c r="F36" s="17">
        <v>18799</v>
      </c>
      <c r="G36" s="17">
        <v>15000</v>
      </c>
      <c r="H36" s="10">
        <f t="shared" si="3"/>
        <v>0.79791478270120753</v>
      </c>
      <c r="I36" s="3">
        <v>1</v>
      </c>
      <c r="J36" s="3">
        <v>1</v>
      </c>
      <c r="K36" s="3">
        <v>1</v>
      </c>
      <c r="L36" s="11">
        <v>2</v>
      </c>
      <c r="M36" s="3">
        <v>2</v>
      </c>
      <c r="N36" s="3">
        <v>2</v>
      </c>
      <c r="O36" s="3">
        <v>1</v>
      </c>
      <c r="P36" s="3">
        <v>2</v>
      </c>
      <c r="Q36" s="3">
        <v>0</v>
      </c>
      <c r="R36" s="3">
        <f t="shared" si="2"/>
        <v>11</v>
      </c>
      <c r="S36" s="27">
        <v>0</v>
      </c>
    </row>
    <row r="37" spans="1:19" s="13" customFormat="1" ht="81.75" customHeight="1" x14ac:dyDescent="0.25">
      <c r="A37" s="8" t="s">
        <v>349</v>
      </c>
      <c r="B37" s="18" t="s">
        <v>274</v>
      </c>
      <c r="C37" s="18" t="s">
        <v>155</v>
      </c>
      <c r="D37" s="16">
        <v>46008</v>
      </c>
      <c r="E37" s="4" t="s">
        <v>272</v>
      </c>
      <c r="F37" s="17">
        <v>25500</v>
      </c>
      <c r="G37" s="17">
        <v>20000</v>
      </c>
      <c r="H37" s="10">
        <f t="shared" si="3"/>
        <v>0.78431372549019607</v>
      </c>
      <c r="I37" s="3">
        <v>1</v>
      </c>
      <c r="J37" s="3">
        <v>1</v>
      </c>
      <c r="K37" s="3">
        <v>1</v>
      </c>
      <c r="L37" s="11">
        <v>2</v>
      </c>
      <c r="M37" s="3">
        <v>2</v>
      </c>
      <c r="N37" s="3">
        <v>2</v>
      </c>
      <c r="O37" s="3">
        <v>1</v>
      </c>
      <c r="P37" s="3">
        <v>2</v>
      </c>
      <c r="Q37" s="3">
        <v>0</v>
      </c>
      <c r="R37" s="3">
        <f t="shared" si="2"/>
        <v>11</v>
      </c>
      <c r="S37" s="27">
        <v>0</v>
      </c>
    </row>
    <row r="38" spans="1:19" s="13" customFormat="1" ht="81.75" customHeight="1" x14ac:dyDescent="0.25">
      <c r="A38" s="8" t="s">
        <v>350</v>
      </c>
      <c r="B38" s="18" t="s">
        <v>273</v>
      </c>
      <c r="C38" s="18" t="s">
        <v>29</v>
      </c>
      <c r="D38" s="16">
        <v>46008</v>
      </c>
      <c r="E38" s="4" t="s">
        <v>275</v>
      </c>
      <c r="F38" s="17">
        <v>25984</v>
      </c>
      <c r="G38" s="17">
        <v>20000</v>
      </c>
      <c r="H38" s="10">
        <f t="shared" si="3"/>
        <v>0.76970443349753692</v>
      </c>
      <c r="I38" s="3">
        <v>1</v>
      </c>
      <c r="J38" s="3">
        <v>1</v>
      </c>
      <c r="K38" s="3">
        <v>1</v>
      </c>
      <c r="L38" s="11">
        <v>2</v>
      </c>
      <c r="M38" s="3">
        <v>2</v>
      </c>
      <c r="N38" s="3">
        <v>2</v>
      </c>
      <c r="O38" s="3">
        <v>0</v>
      </c>
      <c r="P38" s="3">
        <v>1</v>
      </c>
      <c r="Q38" s="3">
        <v>2</v>
      </c>
      <c r="R38" s="3">
        <f t="shared" si="2"/>
        <v>11</v>
      </c>
      <c r="S38" s="27">
        <v>0</v>
      </c>
    </row>
    <row r="39" spans="1:19" s="13" customFormat="1" ht="81.75" customHeight="1" x14ac:dyDescent="0.25">
      <c r="A39" s="8" t="s">
        <v>351</v>
      </c>
      <c r="B39" s="18" t="s">
        <v>59</v>
      </c>
      <c r="C39" s="18" t="s">
        <v>20</v>
      </c>
      <c r="D39" s="16">
        <v>46007</v>
      </c>
      <c r="E39" s="4" t="s">
        <v>247</v>
      </c>
      <c r="F39" s="17">
        <v>65125</v>
      </c>
      <c r="G39" s="17">
        <v>15000</v>
      </c>
      <c r="H39" s="10">
        <f t="shared" si="3"/>
        <v>0.23032629558541268</v>
      </c>
      <c r="I39" s="3">
        <v>1</v>
      </c>
      <c r="J39" s="3">
        <v>1</v>
      </c>
      <c r="K39" s="3">
        <v>2</v>
      </c>
      <c r="L39" s="11">
        <v>2</v>
      </c>
      <c r="M39" s="3">
        <v>2</v>
      </c>
      <c r="N39" s="3">
        <v>2</v>
      </c>
      <c r="O39" s="3">
        <v>0</v>
      </c>
      <c r="P39" s="3">
        <v>1</v>
      </c>
      <c r="Q39" s="3">
        <v>1</v>
      </c>
      <c r="R39" s="3">
        <f t="shared" ref="R39:R62" si="4">SUM(J39:Q39)</f>
        <v>11</v>
      </c>
      <c r="S39" s="27">
        <v>0</v>
      </c>
    </row>
    <row r="40" spans="1:19" s="13" customFormat="1" ht="81.75" customHeight="1" x14ac:dyDescent="0.25">
      <c r="A40" s="8" t="s">
        <v>352</v>
      </c>
      <c r="B40" s="18" t="s">
        <v>60</v>
      </c>
      <c r="C40" s="18" t="s">
        <v>20</v>
      </c>
      <c r="D40" s="16">
        <v>46008</v>
      </c>
      <c r="E40" s="4" t="s">
        <v>240</v>
      </c>
      <c r="F40" s="17">
        <v>20000</v>
      </c>
      <c r="G40" s="17">
        <v>15000</v>
      </c>
      <c r="H40" s="10">
        <f t="shared" si="3"/>
        <v>0.75</v>
      </c>
      <c r="I40" s="3">
        <v>1</v>
      </c>
      <c r="J40" s="38">
        <v>1</v>
      </c>
      <c r="K40" s="3">
        <v>2</v>
      </c>
      <c r="L40" s="11">
        <v>1</v>
      </c>
      <c r="M40" s="3">
        <v>2</v>
      </c>
      <c r="N40" s="3">
        <v>2</v>
      </c>
      <c r="O40" s="3">
        <v>1</v>
      </c>
      <c r="P40" s="3">
        <v>2</v>
      </c>
      <c r="Q40" s="3">
        <v>0</v>
      </c>
      <c r="R40" s="3">
        <f t="shared" si="4"/>
        <v>11</v>
      </c>
      <c r="S40" s="27">
        <v>0</v>
      </c>
    </row>
    <row r="41" spans="1:19" s="13" customFormat="1" ht="81.75" customHeight="1" x14ac:dyDescent="0.25">
      <c r="A41" s="8" t="s">
        <v>353</v>
      </c>
      <c r="B41" s="18" t="s">
        <v>61</v>
      </c>
      <c r="C41" s="18" t="s">
        <v>16</v>
      </c>
      <c r="D41" s="16">
        <v>45905</v>
      </c>
      <c r="E41" s="4" t="s">
        <v>240</v>
      </c>
      <c r="F41" s="17">
        <v>20000</v>
      </c>
      <c r="G41" s="17">
        <v>15000</v>
      </c>
      <c r="H41" s="10">
        <f t="shared" si="3"/>
        <v>0.75</v>
      </c>
      <c r="I41" s="3">
        <v>1</v>
      </c>
      <c r="J41" s="3">
        <v>1</v>
      </c>
      <c r="K41" s="3">
        <v>1</v>
      </c>
      <c r="L41" s="11">
        <v>2</v>
      </c>
      <c r="M41" s="3">
        <v>1</v>
      </c>
      <c r="N41" s="3">
        <v>0</v>
      </c>
      <c r="O41" s="3">
        <v>1</v>
      </c>
      <c r="P41" s="3">
        <v>1</v>
      </c>
      <c r="Q41" s="3">
        <v>0</v>
      </c>
      <c r="R41" s="3">
        <f t="shared" si="4"/>
        <v>7</v>
      </c>
      <c r="S41" s="27">
        <v>0</v>
      </c>
    </row>
    <row r="42" spans="1:19" s="13" customFormat="1" ht="81.75" customHeight="1" x14ac:dyDescent="0.25">
      <c r="A42" s="8" t="s">
        <v>354</v>
      </c>
      <c r="B42" s="18" t="s">
        <v>62</v>
      </c>
      <c r="C42" s="18" t="s">
        <v>156</v>
      </c>
      <c r="D42" s="16">
        <v>46006</v>
      </c>
      <c r="E42" s="4" t="s">
        <v>246</v>
      </c>
      <c r="F42" s="17">
        <v>19800</v>
      </c>
      <c r="G42" s="17">
        <v>15000</v>
      </c>
      <c r="H42" s="10">
        <f t="shared" si="3"/>
        <v>0.75757575757575757</v>
      </c>
      <c r="I42" s="3">
        <v>1</v>
      </c>
      <c r="J42" s="3">
        <v>1</v>
      </c>
      <c r="K42" s="3">
        <v>1</v>
      </c>
      <c r="L42" s="11">
        <v>2</v>
      </c>
      <c r="M42" s="3">
        <v>2</v>
      </c>
      <c r="N42" s="3">
        <v>0</v>
      </c>
      <c r="O42" s="3">
        <v>0</v>
      </c>
      <c r="P42" s="3">
        <v>1</v>
      </c>
      <c r="Q42" s="3">
        <v>0</v>
      </c>
      <c r="R42" s="3">
        <f t="shared" si="4"/>
        <v>7</v>
      </c>
      <c r="S42" s="27">
        <v>0</v>
      </c>
    </row>
    <row r="43" spans="1:19" s="13" customFormat="1" ht="81.75" customHeight="1" x14ac:dyDescent="0.25">
      <c r="A43" s="8" t="s">
        <v>355</v>
      </c>
      <c r="B43" s="18" t="s">
        <v>63</v>
      </c>
      <c r="C43" s="18" t="s">
        <v>157</v>
      </c>
      <c r="D43" s="16">
        <v>45991</v>
      </c>
      <c r="E43" s="4" t="s">
        <v>240</v>
      </c>
      <c r="F43" s="17">
        <v>19200</v>
      </c>
      <c r="G43" s="17">
        <v>15000</v>
      </c>
      <c r="H43" s="10">
        <f t="shared" si="3"/>
        <v>0.78125</v>
      </c>
      <c r="I43" s="3">
        <v>1</v>
      </c>
      <c r="J43" s="3">
        <v>2</v>
      </c>
      <c r="K43" s="3">
        <v>1</v>
      </c>
      <c r="L43" s="11">
        <v>2</v>
      </c>
      <c r="M43" s="3">
        <v>2</v>
      </c>
      <c r="N43" s="3">
        <v>2</v>
      </c>
      <c r="O43" s="3">
        <v>0</v>
      </c>
      <c r="P43" s="3">
        <v>2</v>
      </c>
      <c r="Q43" s="3">
        <v>0</v>
      </c>
      <c r="R43" s="3">
        <f t="shared" si="4"/>
        <v>11</v>
      </c>
      <c r="S43" s="27">
        <v>0</v>
      </c>
    </row>
    <row r="44" spans="1:19" s="13" customFormat="1" ht="81.75" customHeight="1" x14ac:dyDescent="0.25">
      <c r="A44" s="8" t="s">
        <v>356</v>
      </c>
      <c r="B44" s="18" t="s">
        <v>216</v>
      </c>
      <c r="C44" s="18" t="s">
        <v>158</v>
      </c>
      <c r="D44" s="16">
        <v>45930</v>
      </c>
      <c r="E44" s="4" t="s">
        <v>240</v>
      </c>
      <c r="F44" s="17">
        <v>79750</v>
      </c>
      <c r="G44" s="17">
        <v>15000</v>
      </c>
      <c r="H44" s="10">
        <f t="shared" si="3"/>
        <v>0.18808777429467086</v>
      </c>
      <c r="I44" s="3">
        <v>1</v>
      </c>
      <c r="J44" s="3">
        <v>1</v>
      </c>
      <c r="K44" s="3">
        <v>2</v>
      </c>
      <c r="L44" s="11">
        <v>2</v>
      </c>
      <c r="M44" s="3">
        <v>1</v>
      </c>
      <c r="N44" s="3">
        <v>2</v>
      </c>
      <c r="O44" s="3">
        <v>0</v>
      </c>
      <c r="P44" s="3">
        <v>2</v>
      </c>
      <c r="Q44" s="3">
        <v>0</v>
      </c>
      <c r="R44" s="3">
        <f t="shared" si="4"/>
        <v>10</v>
      </c>
      <c r="S44" s="27">
        <v>0</v>
      </c>
    </row>
    <row r="45" spans="1:19" s="13" customFormat="1" ht="81.75" customHeight="1" x14ac:dyDescent="0.25">
      <c r="A45" s="8" t="s">
        <v>357</v>
      </c>
      <c r="B45" s="18" t="s">
        <v>64</v>
      </c>
      <c r="C45" s="18" t="s">
        <v>29</v>
      </c>
      <c r="D45" s="16">
        <v>46005</v>
      </c>
      <c r="E45" s="4" t="s">
        <v>277</v>
      </c>
      <c r="F45" s="17">
        <v>50400</v>
      </c>
      <c r="G45" s="17">
        <v>15000</v>
      </c>
      <c r="H45" s="10">
        <f t="shared" si="3"/>
        <v>0.29761904761904762</v>
      </c>
      <c r="I45" s="3">
        <v>1</v>
      </c>
      <c r="J45" s="3">
        <v>1</v>
      </c>
      <c r="K45" s="3">
        <v>1</v>
      </c>
      <c r="L45" s="11">
        <v>2</v>
      </c>
      <c r="M45" s="3">
        <v>2</v>
      </c>
      <c r="N45" s="3">
        <v>2</v>
      </c>
      <c r="O45" s="3">
        <v>0</v>
      </c>
      <c r="P45" s="3">
        <v>2</v>
      </c>
      <c r="Q45" s="3">
        <v>0</v>
      </c>
      <c r="R45" s="3">
        <f t="shared" si="4"/>
        <v>10</v>
      </c>
      <c r="S45" s="27">
        <v>0</v>
      </c>
    </row>
    <row r="46" spans="1:19" s="13" customFormat="1" ht="81.75" customHeight="1" x14ac:dyDescent="0.25">
      <c r="A46" s="8" t="s">
        <v>358</v>
      </c>
      <c r="B46" s="18" t="s">
        <v>217</v>
      </c>
      <c r="C46" s="18" t="s">
        <v>159</v>
      </c>
      <c r="D46" s="16">
        <v>46008</v>
      </c>
      <c r="E46" s="4" t="s">
        <v>240</v>
      </c>
      <c r="F46" s="17">
        <v>19000</v>
      </c>
      <c r="G46" s="17">
        <v>15000</v>
      </c>
      <c r="H46" s="10">
        <f t="shared" si="3"/>
        <v>0.78947368421052633</v>
      </c>
      <c r="I46" s="3">
        <v>1</v>
      </c>
      <c r="J46" s="3">
        <v>1</v>
      </c>
      <c r="K46" s="3">
        <v>2</v>
      </c>
      <c r="L46" s="11">
        <v>2</v>
      </c>
      <c r="M46" s="3">
        <v>0</v>
      </c>
      <c r="N46" s="3">
        <v>0</v>
      </c>
      <c r="O46" s="3">
        <v>2</v>
      </c>
      <c r="P46" s="3">
        <v>0</v>
      </c>
      <c r="Q46" s="3">
        <v>1</v>
      </c>
      <c r="R46" s="3">
        <f t="shared" si="4"/>
        <v>8</v>
      </c>
      <c r="S46" s="27">
        <v>0</v>
      </c>
    </row>
    <row r="47" spans="1:19" s="13" customFormat="1" ht="81.75" customHeight="1" x14ac:dyDescent="0.25">
      <c r="A47" s="8" t="s">
        <v>359</v>
      </c>
      <c r="B47" s="18" t="s">
        <v>65</v>
      </c>
      <c r="C47" s="18" t="s">
        <v>160</v>
      </c>
      <c r="D47" s="16">
        <v>45961</v>
      </c>
      <c r="E47" s="4" t="s">
        <v>278</v>
      </c>
      <c r="F47" s="17">
        <v>55580</v>
      </c>
      <c r="G47" s="17">
        <v>15000</v>
      </c>
      <c r="H47" s="10">
        <f t="shared" si="3"/>
        <v>0.26988125224901044</v>
      </c>
      <c r="I47" s="3">
        <v>1</v>
      </c>
      <c r="J47" s="3">
        <v>1</v>
      </c>
      <c r="K47" s="3">
        <v>1</v>
      </c>
      <c r="L47" s="11">
        <v>2</v>
      </c>
      <c r="M47" s="3">
        <v>1</v>
      </c>
      <c r="N47" s="3">
        <v>1</v>
      </c>
      <c r="O47" s="3">
        <v>0</v>
      </c>
      <c r="P47" s="3">
        <v>2</v>
      </c>
      <c r="Q47" s="3">
        <v>1</v>
      </c>
      <c r="R47" s="3">
        <f t="shared" si="4"/>
        <v>9</v>
      </c>
      <c r="S47" s="27">
        <v>0</v>
      </c>
    </row>
    <row r="48" spans="1:19" s="13" customFormat="1" ht="81.75" customHeight="1" x14ac:dyDescent="0.25">
      <c r="A48" s="8" t="s">
        <v>360</v>
      </c>
      <c r="B48" s="18" t="s">
        <v>279</v>
      </c>
      <c r="C48" s="18" t="s">
        <v>142</v>
      </c>
      <c r="D48" s="16">
        <v>46006</v>
      </c>
      <c r="E48" s="4" t="s">
        <v>252</v>
      </c>
      <c r="F48" s="17">
        <v>19962.04</v>
      </c>
      <c r="G48" s="17">
        <v>15000</v>
      </c>
      <c r="H48" s="10">
        <f t="shared" si="3"/>
        <v>0.75142620694077356</v>
      </c>
      <c r="I48" s="3">
        <v>1</v>
      </c>
      <c r="J48" s="3">
        <v>1</v>
      </c>
      <c r="K48" s="3">
        <v>1</v>
      </c>
      <c r="L48" s="11">
        <v>1</v>
      </c>
      <c r="M48" s="3">
        <v>2</v>
      </c>
      <c r="N48" s="3">
        <v>2</v>
      </c>
      <c r="O48" s="3">
        <v>2</v>
      </c>
      <c r="P48" s="3">
        <v>2</v>
      </c>
      <c r="Q48" s="3">
        <v>0</v>
      </c>
      <c r="R48" s="3">
        <f t="shared" si="4"/>
        <v>11</v>
      </c>
      <c r="S48" s="27">
        <v>0</v>
      </c>
    </row>
    <row r="49" spans="1:19" s="13" customFormat="1" ht="81.75" customHeight="1" x14ac:dyDescent="0.25">
      <c r="A49" s="8" t="s">
        <v>361</v>
      </c>
      <c r="B49" s="18" t="s">
        <v>280</v>
      </c>
      <c r="C49" s="18" t="s">
        <v>161</v>
      </c>
      <c r="D49" s="16">
        <v>46008</v>
      </c>
      <c r="E49" s="4" t="s">
        <v>281</v>
      </c>
      <c r="F49" s="17">
        <v>26000</v>
      </c>
      <c r="G49" s="17">
        <v>20000</v>
      </c>
      <c r="H49" s="10">
        <f t="shared" si="3"/>
        <v>0.76923076923076927</v>
      </c>
      <c r="I49" s="3">
        <v>1</v>
      </c>
      <c r="J49" s="3">
        <v>1</v>
      </c>
      <c r="K49" s="3">
        <v>2</v>
      </c>
      <c r="L49" s="11">
        <v>2</v>
      </c>
      <c r="M49" s="3">
        <v>1</v>
      </c>
      <c r="N49" s="3">
        <v>2</v>
      </c>
      <c r="O49" s="3">
        <v>0</v>
      </c>
      <c r="P49" s="3">
        <v>2</v>
      </c>
      <c r="Q49" s="3">
        <v>0</v>
      </c>
      <c r="R49" s="3">
        <f t="shared" si="4"/>
        <v>10</v>
      </c>
      <c r="S49" s="27">
        <v>0</v>
      </c>
    </row>
    <row r="50" spans="1:19" s="13" customFormat="1" ht="81.75" customHeight="1" x14ac:dyDescent="0.25">
      <c r="A50" s="8" t="s">
        <v>362</v>
      </c>
      <c r="B50" s="18" t="s">
        <v>66</v>
      </c>
      <c r="C50" s="18" t="s">
        <v>162</v>
      </c>
      <c r="D50" s="16">
        <v>46008</v>
      </c>
      <c r="E50" s="4" t="s">
        <v>240</v>
      </c>
      <c r="F50" s="17">
        <v>18800</v>
      </c>
      <c r="G50" s="17">
        <v>15000</v>
      </c>
      <c r="H50" s="10">
        <f t="shared" si="3"/>
        <v>0.7978723404255319</v>
      </c>
      <c r="I50" s="3">
        <v>1</v>
      </c>
      <c r="J50" s="3">
        <v>1</v>
      </c>
      <c r="K50" s="3">
        <v>1</v>
      </c>
      <c r="L50" s="11">
        <v>2</v>
      </c>
      <c r="M50" s="3">
        <v>2</v>
      </c>
      <c r="N50" s="3">
        <v>2</v>
      </c>
      <c r="O50" s="3">
        <v>0</v>
      </c>
      <c r="P50" s="3">
        <v>1</v>
      </c>
      <c r="Q50" s="3">
        <v>2</v>
      </c>
      <c r="R50" s="3">
        <f t="shared" si="4"/>
        <v>11</v>
      </c>
      <c r="S50" s="27">
        <v>0</v>
      </c>
    </row>
    <row r="51" spans="1:19" s="13" customFormat="1" ht="81.75" customHeight="1" x14ac:dyDescent="0.25">
      <c r="A51" s="8" t="s">
        <v>363</v>
      </c>
      <c r="B51" s="18" t="s">
        <v>67</v>
      </c>
      <c r="C51" s="18" t="s">
        <v>163</v>
      </c>
      <c r="D51" s="16">
        <v>46008</v>
      </c>
      <c r="E51" s="4" t="s">
        <v>282</v>
      </c>
      <c r="F51" s="17">
        <v>26400</v>
      </c>
      <c r="G51" s="17">
        <v>20000</v>
      </c>
      <c r="H51" s="10">
        <f t="shared" si="3"/>
        <v>0.75757575757575757</v>
      </c>
      <c r="I51" s="3">
        <v>1</v>
      </c>
      <c r="J51" s="3">
        <v>1</v>
      </c>
      <c r="K51" s="3">
        <v>2</v>
      </c>
      <c r="L51" s="11">
        <v>2</v>
      </c>
      <c r="M51" s="3">
        <v>1</v>
      </c>
      <c r="N51" s="3">
        <v>1</v>
      </c>
      <c r="O51" s="3">
        <v>2</v>
      </c>
      <c r="P51" s="3">
        <v>1</v>
      </c>
      <c r="Q51" s="3">
        <v>0</v>
      </c>
      <c r="R51" s="3">
        <f t="shared" si="4"/>
        <v>10</v>
      </c>
      <c r="S51" s="27">
        <v>0</v>
      </c>
    </row>
    <row r="52" spans="1:19" s="13" customFormat="1" ht="81.75" customHeight="1" x14ac:dyDescent="0.25">
      <c r="A52" s="8" t="s">
        <v>364</v>
      </c>
      <c r="B52" s="18" t="s">
        <v>68</v>
      </c>
      <c r="C52" s="18" t="s">
        <v>19</v>
      </c>
      <c r="D52" s="16">
        <v>46008</v>
      </c>
      <c r="E52" s="4" t="s">
        <v>283</v>
      </c>
      <c r="F52" s="17">
        <v>25090</v>
      </c>
      <c r="G52" s="17">
        <v>20000</v>
      </c>
      <c r="H52" s="10">
        <f t="shared" si="3"/>
        <v>0.79713033080908724</v>
      </c>
      <c r="I52" s="3">
        <v>1</v>
      </c>
      <c r="J52" s="3">
        <v>1</v>
      </c>
      <c r="K52" s="3">
        <v>2</v>
      </c>
      <c r="L52" s="11">
        <v>2</v>
      </c>
      <c r="M52" s="3">
        <v>2</v>
      </c>
      <c r="N52" s="3">
        <v>2</v>
      </c>
      <c r="O52" s="3">
        <v>0</v>
      </c>
      <c r="P52" s="3">
        <v>2</v>
      </c>
      <c r="Q52" s="3">
        <v>0</v>
      </c>
      <c r="R52" s="3">
        <f t="shared" si="4"/>
        <v>11</v>
      </c>
      <c r="S52" s="27">
        <v>0</v>
      </c>
    </row>
    <row r="53" spans="1:19" s="13" customFormat="1" ht="81.75" customHeight="1" x14ac:dyDescent="0.25">
      <c r="A53" s="8" t="s">
        <v>365</v>
      </c>
      <c r="B53" s="18" t="s">
        <v>69</v>
      </c>
      <c r="C53" s="18" t="s">
        <v>19</v>
      </c>
      <c r="D53" s="16">
        <v>46008</v>
      </c>
      <c r="E53" s="4" t="s">
        <v>254</v>
      </c>
      <c r="F53" s="17">
        <v>19931.900000000001</v>
      </c>
      <c r="G53" s="17">
        <v>15000</v>
      </c>
      <c r="H53" s="10">
        <f t="shared" si="3"/>
        <v>0.75256247522815178</v>
      </c>
      <c r="I53" s="3">
        <v>1</v>
      </c>
      <c r="J53" s="3">
        <v>1</v>
      </c>
      <c r="K53" s="3">
        <v>1</v>
      </c>
      <c r="L53" s="11">
        <v>1</v>
      </c>
      <c r="M53" s="3">
        <v>2</v>
      </c>
      <c r="N53" s="3">
        <v>2</v>
      </c>
      <c r="O53" s="3">
        <v>0</v>
      </c>
      <c r="P53" s="3">
        <v>2</v>
      </c>
      <c r="Q53" s="3">
        <v>2</v>
      </c>
      <c r="R53" s="3">
        <f t="shared" si="4"/>
        <v>11</v>
      </c>
      <c r="S53" s="27">
        <v>0</v>
      </c>
    </row>
    <row r="54" spans="1:19" s="13" customFormat="1" ht="81.75" customHeight="1" x14ac:dyDescent="0.25">
      <c r="A54" s="8" t="s">
        <v>366</v>
      </c>
      <c r="B54" s="18" t="s">
        <v>70</v>
      </c>
      <c r="C54" s="18" t="s">
        <v>20</v>
      </c>
      <c r="D54" s="16">
        <v>46008</v>
      </c>
      <c r="E54" s="4" t="s">
        <v>245</v>
      </c>
      <c r="F54" s="17">
        <v>22020</v>
      </c>
      <c r="G54" s="17">
        <v>15000</v>
      </c>
      <c r="H54" s="10">
        <f t="shared" si="3"/>
        <v>0.68119891008174382</v>
      </c>
      <c r="I54" s="3">
        <v>1</v>
      </c>
      <c r="J54" s="3">
        <v>1</v>
      </c>
      <c r="K54" s="3">
        <v>2</v>
      </c>
      <c r="L54" s="11">
        <v>2</v>
      </c>
      <c r="M54" s="3">
        <v>2</v>
      </c>
      <c r="N54" s="3">
        <v>2</v>
      </c>
      <c r="O54" s="3">
        <v>0</v>
      </c>
      <c r="P54" s="3">
        <v>2</v>
      </c>
      <c r="Q54" s="3">
        <v>0</v>
      </c>
      <c r="R54" s="3">
        <f t="shared" si="4"/>
        <v>11</v>
      </c>
      <c r="S54" s="27">
        <v>0</v>
      </c>
    </row>
    <row r="55" spans="1:19" s="13" customFormat="1" ht="81.75" customHeight="1" x14ac:dyDescent="0.25">
      <c r="A55" s="8" t="s">
        <v>367</v>
      </c>
      <c r="B55" s="18" t="s">
        <v>218</v>
      </c>
      <c r="C55" s="18" t="s">
        <v>19</v>
      </c>
      <c r="D55" s="16">
        <v>46008</v>
      </c>
      <c r="E55" s="4" t="s">
        <v>252</v>
      </c>
      <c r="F55" s="17">
        <v>18900</v>
      </c>
      <c r="G55" s="17">
        <v>15000</v>
      </c>
      <c r="H55" s="10">
        <f t="shared" si="3"/>
        <v>0.79365079365079361</v>
      </c>
      <c r="I55" s="3">
        <v>1</v>
      </c>
      <c r="J55" s="3">
        <v>1</v>
      </c>
      <c r="K55" s="3">
        <v>2</v>
      </c>
      <c r="L55" s="11">
        <v>2</v>
      </c>
      <c r="M55" s="3">
        <v>2</v>
      </c>
      <c r="N55" s="3">
        <v>2</v>
      </c>
      <c r="O55" s="3">
        <v>0</v>
      </c>
      <c r="P55" s="3">
        <v>2</v>
      </c>
      <c r="Q55" s="3">
        <v>0</v>
      </c>
      <c r="R55" s="3">
        <f t="shared" si="4"/>
        <v>11</v>
      </c>
      <c r="S55" s="27">
        <v>0</v>
      </c>
    </row>
    <row r="56" spans="1:19" s="13" customFormat="1" ht="81.75" customHeight="1" x14ac:dyDescent="0.25">
      <c r="A56" s="8" t="s">
        <v>368</v>
      </c>
      <c r="B56" s="18" t="s">
        <v>71</v>
      </c>
      <c r="C56" s="18" t="s">
        <v>20</v>
      </c>
      <c r="D56" s="16">
        <v>46008</v>
      </c>
      <c r="E56" s="4" t="s">
        <v>284</v>
      </c>
      <c r="F56" s="17">
        <v>26420</v>
      </c>
      <c r="G56" s="17">
        <v>20000</v>
      </c>
      <c r="H56" s="10">
        <f t="shared" si="3"/>
        <v>0.75700227100681305</v>
      </c>
      <c r="I56" s="3">
        <v>1</v>
      </c>
      <c r="J56" s="3">
        <v>1</v>
      </c>
      <c r="K56" s="3">
        <v>1</v>
      </c>
      <c r="L56" s="11">
        <v>1</v>
      </c>
      <c r="M56" s="3">
        <v>2</v>
      </c>
      <c r="N56" s="3">
        <v>2</v>
      </c>
      <c r="O56" s="3">
        <v>0</v>
      </c>
      <c r="P56" s="3">
        <v>2</v>
      </c>
      <c r="Q56" s="3">
        <v>0</v>
      </c>
      <c r="R56" s="3">
        <f t="shared" si="4"/>
        <v>9</v>
      </c>
      <c r="S56" s="27">
        <v>0</v>
      </c>
    </row>
    <row r="57" spans="1:19" s="13" customFormat="1" ht="81.75" customHeight="1" x14ac:dyDescent="0.25">
      <c r="A57" s="8" t="s">
        <v>369</v>
      </c>
      <c r="B57" s="18" t="s">
        <v>72</v>
      </c>
      <c r="C57" s="18" t="s">
        <v>19</v>
      </c>
      <c r="D57" s="16">
        <v>46008</v>
      </c>
      <c r="E57" s="4" t="s">
        <v>285</v>
      </c>
      <c r="F57" s="17">
        <v>25399</v>
      </c>
      <c r="G57" s="17">
        <v>20000</v>
      </c>
      <c r="H57" s="10">
        <f t="shared" si="3"/>
        <v>0.78743257608567263</v>
      </c>
      <c r="I57" s="3">
        <v>1</v>
      </c>
      <c r="J57" s="3">
        <v>1</v>
      </c>
      <c r="K57" s="3">
        <v>2</v>
      </c>
      <c r="L57" s="11">
        <v>1</v>
      </c>
      <c r="M57" s="3">
        <v>2</v>
      </c>
      <c r="N57" s="3">
        <v>2</v>
      </c>
      <c r="O57" s="3">
        <v>0</v>
      </c>
      <c r="P57" s="3">
        <v>2</v>
      </c>
      <c r="Q57" s="3">
        <v>0</v>
      </c>
      <c r="R57" s="3">
        <f t="shared" si="4"/>
        <v>10</v>
      </c>
      <c r="S57" s="27">
        <v>0</v>
      </c>
    </row>
    <row r="58" spans="1:19" s="13" customFormat="1" ht="81.75" customHeight="1" x14ac:dyDescent="0.25">
      <c r="A58" s="8" t="s">
        <v>370</v>
      </c>
      <c r="B58" s="18" t="s">
        <v>73</v>
      </c>
      <c r="C58" s="18" t="s">
        <v>164</v>
      </c>
      <c r="D58" s="16">
        <v>46008</v>
      </c>
      <c r="E58" s="4" t="s">
        <v>286</v>
      </c>
      <c r="F58" s="17">
        <v>28000</v>
      </c>
      <c r="G58" s="17">
        <v>20000</v>
      </c>
      <c r="H58" s="10">
        <f t="shared" si="3"/>
        <v>0.7142857142857143</v>
      </c>
      <c r="I58" s="3">
        <v>1</v>
      </c>
      <c r="J58" s="3">
        <v>1</v>
      </c>
      <c r="K58" s="3">
        <v>2</v>
      </c>
      <c r="L58" s="11">
        <v>2</v>
      </c>
      <c r="M58" s="3">
        <v>2</v>
      </c>
      <c r="N58" s="3">
        <v>2</v>
      </c>
      <c r="O58" s="3">
        <v>0</v>
      </c>
      <c r="P58" s="3">
        <v>2</v>
      </c>
      <c r="Q58" s="3">
        <v>0</v>
      </c>
      <c r="R58" s="3">
        <f t="shared" si="4"/>
        <v>11</v>
      </c>
      <c r="S58" s="27">
        <v>0</v>
      </c>
    </row>
    <row r="59" spans="1:19" s="13" customFormat="1" ht="81.75" customHeight="1" x14ac:dyDescent="0.25">
      <c r="A59" s="8" t="s">
        <v>371</v>
      </c>
      <c r="B59" s="18" t="s">
        <v>74</v>
      </c>
      <c r="C59" s="18" t="s">
        <v>165</v>
      </c>
      <c r="D59" s="16">
        <v>46008</v>
      </c>
      <c r="E59" s="4" t="s">
        <v>287</v>
      </c>
      <c r="F59" s="17">
        <v>19180</v>
      </c>
      <c r="G59" s="17">
        <v>15000</v>
      </c>
      <c r="H59" s="10">
        <f t="shared" si="3"/>
        <v>0.78206465067778941</v>
      </c>
      <c r="I59" s="3">
        <v>1</v>
      </c>
      <c r="J59" s="3">
        <v>1</v>
      </c>
      <c r="K59" s="3">
        <v>2</v>
      </c>
      <c r="L59" s="11">
        <v>2</v>
      </c>
      <c r="M59" s="3">
        <v>2</v>
      </c>
      <c r="N59" s="3">
        <v>2</v>
      </c>
      <c r="O59" s="3">
        <v>0</v>
      </c>
      <c r="P59" s="3">
        <v>2</v>
      </c>
      <c r="Q59" s="3">
        <v>0</v>
      </c>
      <c r="R59" s="3">
        <f t="shared" si="4"/>
        <v>11</v>
      </c>
      <c r="S59" s="27">
        <v>0</v>
      </c>
    </row>
    <row r="60" spans="1:19" s="13" customFormat="1" ht="81.75" customHeight="1" x14ac:dyDescent="0.25">
      <c r="A60" s="8" t="s">
        <v>372</v>
      </c>
      <c r="B60" s="18" t="s">
        <v>75</v>
      </c>
      <c r="C60" s="18" t="s">
        <v>166</v>
      </c>
      <c r="D60" s="16">
        <v>46008</v>
      </c>
      <c r="E60" s="4" t="s">
        <v>247</v>
      </c>
      <c r="F60" s="17">
        <v>21460</v>
      </c>
      <c r="G60" s="17">
        <v>15000</v>
      </c>
      <c r="H60" s="10">
        <f t="shared" si="3"/>
        <v>0.69897483690587137</v>
      </c>
      <c r="I60" s="3">
        <v>1</v>
      </c>
      <c r="J60" s="3">
        <v>1</v>
      </c>
      <c r="K60" s="3">
        <v>2</v>
      </c>
      <c r="L60" s="11">
        <v>2</v>
      </c>
      <c r="M60" s="3">
        <v>2</v>
      </c>
      <c r="N60" s="3">
        <v>2</v>
      </c>
      <c r="O60" s="3">
        <v>0</v>
      </c>
      <c r="P60" s="3">
        <v>2</v>
      </c>
      <c r="Q60" s="3">
        <v>0</v>
      </c>
      <c r="R60" s="3">
        <f t="shared" si="4"/>
        <v>11</v>
      </c>
      <c r="S60" s="27">
        <v>0</v>
      </c>
    </row>
    <row r="61" spans="1:19" s="13" customFormat="1" ht="81.75" customHeight="1" x14ac:dyDescent="0.25">
      <c r="A61" s="8" t="s">
        <v>373</v>
      </c>
      <c r="B61" s="18" t="s">
        <v>76</v>
      </c>
      <c r="C61" s="18" t="s">
        <v>22</v>
      </c>
      <c r="D61" s="16">
        <v>45991</v>
      </c>
      <c r="E61" s="4" t="s">
        <v>277</v>
      </c>
      <c r="F61" s="17">
        <v>19320</v>
      </c>
      <c r="G61" s="17">
        <v>15000</v>
      </c>
      <c r="H61" s="10">
        <f t="shared" si="3"/>
        <v>0.77639751552795033</v>
      </c>
      <c r="I61" s="3">
        <v>1</v>
      </c>
      <c r="J61" s="3">
        <v>2</v>
      </c>
      <c r="K61" s="3">
        <v>1</v>
      </c>
      <c r="L61" s="11">
        <v>2</v>
      </c>
      <c r="M61" s="3">
        <v>2</v>
      </c>
      <c r="N61" s="3">
        <v>2</v>
      </c>
      <c r="O61" s="3">
        <v>0</v>
      </c>
      <c r="P61" s="3">
        <v>1</v>
      </c>
      <c r="Q61" s="3">
        <v>1</v>
      </c>
      <c r="R61" s="3">
        <f t="shared" si="4"/>
        <v>11</v>
      </c>
      <c r="S61" s="27">
        <v>0</v>
      </c>
    </row>
    <row r="62" spans="1:19" s="13" customFormat="1" ht="81.75" customHeight="1" x14ac:dyDescent="0.25">
      <c r="A62" s="8" t="s">
        <v>374</v>
      </c>
      <c r="B62" s="18" t="s">
        <v>219</v>
      </c>
      <c r="C62" s="18" t="s">
        <v>167</v>
      </c>
      <c r="D62" s="16">
        <v>46008</v>
      </c>
      <c r="E62" s="4" t="s">
        <v>288</v>
      </c>
      <c r="F62" s="17">
        <v>25000</v>
      </c>
      <c r="G62" s="17">
        <v>20000</v>
      </c>
      <c r="H62" s="10">
        <f t="shared" si="3"/>
        <v>0.8</v>
      </c>
      <c r="I62" s="3">
        <v>1</v>
      </c>
      <c r="J62" s="3">
        <v>1</v>
      </c>
      <c r="K62" s="3">
        <v>1</v>
      </c>
      <c r="L62" s="11">
        <v>2</v>
      </c>
      <c r="M62" s="3">
        <v>2</v>
      </c>
      <c r="N62" s="3">
        <v>2</v>
      </c>
      <c r="O62" s="3">
        <v>0</v>
      </c>
      <c r="P62" s="3">
        <v>2</v>
      </c>
      <c r="Q62" s="3">
        <v>1</v>
      </c>
      <c r="R62" s="3">
        <f t="shared" si="4"/>
        <v>11</v>
      </c>
      <c r="S62" s="27">
        <v>0</v>
      </c>
    </row>
    <row r="63" spans="1:19" s="13" customFormat="1" ht="81.75" customHeight="1" x14ac:dyDescent="0.25">
      <c r="A63" s="8" t="s">
        <v>375</v>
      </c>
      <c r="B63" s="18" t="s">
        <v>77</v>
      </c>
      <c r="C63" s="18" t="s">
        <v>168</v>
      </c>
      <c r="D63" s="16">
        <v>46008</v>
      </c>
      <c r="E63" s="4" t="s">
        <v>276</v>
      </c>
      <c r="F63" s="17">
        <v>18800</v>
      </c>
      <c r="G63" s="17">
        <v>15000</v>
      </c>
      <c r="H63" s="10">
        <f t="shared" si="3"/>
        <v>0.7978723404255319</v>
      </c>
      <c r="I63" s="3">
        <v>1</v>
      </c>
      <c r="J63" s="3">
        <v>1</v>
      </c>
      <c r="K63" s="3">
        <v>1</v>
      </c>
      <c r="L63" s="11">
        <v>1</v>
      </c>
      <c r="M63" s="3">
        <v>1</v>
      </c>
      <c r="N63" s="3">
        <v>2</v>
      </c>
      <c r="O63" s="3">
        <v>1</v>
      </c>
      <c r="P63" s="3">
        <v>2</v>
      </c>
      <c r="Q63" s="3">
        <v>0</v>
      </c>
      <c r="R63" s="3">
        <f t="shared" ref="R63:R64" si="5">SUM(J63:Q63)</f>
        <v>9</v>
      </c>
      <c r="S63" s="27">
        <v>0</v>
      </c>
    </row>
    <row r="64" spans="1:19" s="13" customFormat="1" ht="81.75" customHeight="1" x14ac:dyDescent="0.25">
      <c r="A64" s="8" t="s">
        <v>376</v>
      </c>
      <c r="B64" s="18" t="s">
        <v>223</v>
      </c>
      <c r="C64" s="18" t="s">
        <v>169</v>
      </c>
      <c r="D64" s="16">
        <v>46008</v>
      </c>
      <c r="E64" s="4" t="s">
        <v>240</v>
      </c>
      <c r="F64" s="17">
        <v>20371.43</v>
      </c>
      <c r="G64" s="17">
        <v>15000</v>
      </c>
      <c r="H64" s="10">
        <f t="shared" ref="H64:H101" si="6">$G64/$F64</f>
        <v>0.73632533405853196</v>
      </c>
      <c r="I64" s="3">
        <v>1</v>
      </c>
      <c r="J64" s="3">
        <v>1</v>
      </c>
      <c r="K64" s="3">
        <v>1</v>
      </c>
      <c r="L64" s="11">
        <v>1</v>
      </c>
      <c r="M64" s="3">
        <v>1</v>
      </c>
      <c r="N64" s="3">
        <v>1</v>
      </c>
      <c r="O64" s="3">
        <v>2</v>
      </c>
      <c r="P64" s="3">
        <v>0</v>
      </c>
      <c r="Q64" s="3">
        <v>0</v>
      </c>
      <c r="R64" s="3">
        <f t="shared" si="5"/>
        <v>7</v>
      </c>
      <c r="S64" s="27">
        <v>0</v>
      </c>
    </row>
    <row r="65" spans="1:19" s="13" customFormat="1" ht="81.75" customHeight="1" x14ac:dyDescent="0.25">
      <c r="A65" s="8" t="s">
        <v>377</v>
      </c>
      <c r="B65" s="18" t="s">
        <v>78</v>
      </c>
      <c r="C65" s="18" t="s">
        <v>22</v>
      </c>
      <c r="D65" s="16">
        <v>46008</v>
      </c>
      <c r="E65" s="4" t="s">
        <v>289</v>
      </c>
      <c r="F65" s="17">
        <v>19040</v>
      </c>
      <c r="G65" s="17">
        <v>15000</v>
      </c>
      <c r="H65" s="10">
        <f t="shared" si="6"/>
        <v>0.78781512605042014</v>
      </c>
      <c r="I65" s="3">
        <v>1</v>
      </c>
      <c r="J65" s="3">
        <v>0</v>
      </c>
      <c r="K65" s="3">
        <v>1</v>
      </c>
      <c r="L65" s="11">
        <v>1</v>
      </c>
      <c r="M65" s="3">
        <v>2</v>
      </c>
      <c r="N65" s="3">
        <v>2</v>
      </c>
      <c r="O65" s="3">
        <v>0</v>
      </c>
      <c r="P65" s="3">
        <v>2</v>
      </c>
      <c r="Q65" s="3">
        <v>0</v>
      </c>
      <c r="R65" s="3">
        <f t="shared" ref="R65:R104" si="7">SUM(J65:Q65)</f>
        <v>8</v>
      </c>
      <c r="S65" s="27">
        <v>0</v>
      </c>
    </row>
    <row r="66" spans="1:19" s="13" customFormat="1" ht="81.75" customHeight="1" x14ac:dyDescent="0.25">
      <c r="A66" s="8" t="s">
        <v>378</v>
      </c>
      <c r="B66" s="18" t="s">
        <v>79</v>
      </c>
      <c r="C66" s="18" t="s">
        <v>22</v>
      </c>
      <c r="D66" s="16">
        <v>46008</v>
      </c>
      <c r="E66" s="4" t="s">
        <v>290</v>
      </c>
      <c r="F66" s="17">
        <v>18750</v>
      </c>
      <c r="G66" s="17">
        <v>15000</v>
      </c>
      <c r="H66" s="10">
        <f t="shared" si="6"/>
        <v>0.8</v>
      </c>
      <c r="I66" s="3">
        <v>1</v>
      </c>
      <c r="J66" s="3">
        <v>1</v>
      </c>
      <c r="K66" s="3">
        <v>1</v>
      </c>
      <c r="L66" s="11">
        <v>2</v>
      </c>
      <c r="M66" s="3">
        <v>2</v>
      </c>
      <c r="N66" s="3">
        <v>2</v>
      </c>
      <c r="O66" s="3">
        <v>0</v>
      </c>
      <c r="P66" s="3">
        <v>2</v>
      </c>
      <c r="Q66" s="3">
        <v>0</v>
      </c>
      <c r="R66" s="3">
        <f t="shared" si="7"/>
        <v>10</v>
      </c>
      <c r="S66" s="27">
        <v>0</v>
      </c>
    </row>
    <row r="67" spans="1:19" s="13" customFormat="1" ht="81.75" customHeight="1" x14ac:dyDescent="0.25">
      <c r="A67" s="8" t="s">
        <v>379</v>
      </c>
      <c r="B67" s="18" t="s">
        <v>80</v>
      </c>
      <c r="C67" s="18" t="s">
        <v>30</v>
      </c>
      <c r="D67" s="16">
        <v>46008</v>
      </c>
      <c r="E67" s="4" t="s">
        <v>291</v>
      </c>
      <c r="F67" s="17">
        <v>18800</v>
      </c>
      <c r="G67" s="17">
        <v>15000</v>
      </c>
      <c r="H67" s="10">
        <f t="shared" si="6"/>
        <v>0.7978723404255319</v>
      </c>
      <c r="I67" s="3">
        <v>1</v>
      </c>
      <c r="J67" s="3">
        <v>1</v>
      </c>
      <c r="K67" s="3">
        <v>1</v>
      </c>
      <c r="L67" s="11">
        <v>2</v>
      </c>
      <c r="M67" s="3">
        <v>1</v>
      </c>
      <c r="N67" s="3">
        <v>1</v>
      </c>
      <c r="O67" s="3">
        <v>0</v>
      </c>
      <c r="P67" s="3">
        <v>2</v>
      </c>
      <c r="Q67" s="3">
        <v>2</v>
      </c>
      <c r="R67" s="3">
        <f t="shared" si="7"/>
        <v>10</v>
      </c>
      <c r="S67" s="27">
        <v>0</v>
      </c>
    </row>
    <row r="68" spans="1:19" s="13" customFormat="1" ht="81.75" customHeight="1" x14ac:dyDescent="0.25">
      <c r="A68" s="8" t="s">
        <v>380</v>
      </c>
      <c r="B68" s="18" t="s">
        <v>81</v>
      </c>
      <c r="C68" s="18" t="s">
        <v>170</v>
      </c>
      <c r="D68" s="16">
        <v>46008</v>
      </c>
      <c r="E68" s="4" t="s">
        <v>281</v>
      </c>
      <c r="F68" s="17">
        <v>35400</v>
      </c>
      <c r="G68" s="17">
        <v>20000</v>
      </c>
      <c r="H68" s="10">
        <f t="shared" si="6"/>
        <v>0.56497175141242939</v>
      </c>
      <c r="I68" s="3">
        <v>1</v>
      </c>
      <c r="J68" s="3">
        <v>1</v>
      </c>
      <c r="K68" s="3">
        <v>2</v>
      </c>
      <c r="L68" s="11">
        <v>2</v>
      </c>
      <c r="M68" s="3">
        <v>1</v>
      </c>
      <c r="N68" s="3">
        <v>2</v>
      </c>
      <c r="O68" s="3">
        <v>0</v>
      </c>
      <c r="P68" s="3">
        <v>2</v>
      </c>
      <c r="Q68" s="3">
        <v>0</v>
      </c>
      <c r="R68" s="3">
        <f t="shared" si="7"/>
        <v>10</v>
      </c>
      <c r="S68" s="27">
        <v>0</v>
      </c>
    </row>
    <row r="69" spans="1:19" s="13" customFormat="1" ht="81.75" customHeight="1" x14ac:dyDescent="0.25">
      <c r="A69" s="8" t="s">
        <v>381</v>
      </c>
      <c r="B69" s="18" t="s">
        <v>82</v>
      </c>
      <c r="C69" s="18" t="s">
        <v>171</v>
      </c>
      <c r="D69" s="16">
        <v>46008</v>
      </c>
      <c r="E69" s="4" t="s">
        <v>258</v>
      </c>
      <c r="F69" s="17">
        <v>21220</v>
      </c>
      <c r="G69" s="17">
        <v>15000</v>
      </c>
      <c r="H69" s="10">
        <f t="shared" si="6"/>
        <v>0.70688030160226201</v>
      </c>
      <c r="I69" s="3">
        <v>1</v>
      </c>
      <c r="J69" s="3">
        <v>1</v>
      </c>
      <c r="K69" s="3">
        <v>2</v>
      </c>
      <c r="L69" s="11">
        <v>2</v>
      </c>
      <c r="M69" s="3">
        <v>2</v>
      </c>
      <c r="N69" s="3">
        <v>2</v>
      </c>
      <c r="O69" s="3">
        <v>0</v>
      </c>
      <c r="P69" s="3">
        <v>2</v>
      </c>
      <c r="Q69" s="3">
        <v>0</v>
      </c>
      <c r="R69" s="3">
        <f t="shared" si="7"/>
        <v>11</v>
      </c>
      <c r="S69" s="27">
        <v>0</v>
      </c>
    </row>
    <row r="70" spans="1:19" s="13" customFormat="1" ht="81.75" customHeight="1" x14ac:dyDescent="0.25">
      <c r="A70" s="8" t="s">
        <v>382</v>
      </c>
      <c r="B70" s="18" t="s">
        <v>83</v>
      </c>
      <c r="C70" s="18" t="s">
        <v>25</v>
      </c>
      <c r="D70" s="16">
        <v>45930</v>
      </c>
      <c r="E70" s="4" t="s">
        <v>292</v>
      </c>
      <c r="F70" s="17">
        <v>74250</v>
      </c>
      <c r="G70" s="17">
        <v>15000</v>
      </c>
      <c r="H70" s="10">
        <f t="shared" si="6"/>
        <v>0.20202020202020202</v>
      </c>
      <c r="I70" s="3">
        <v>1</v>
      </c>
      <c r="J70" s="3">
        <v>1</v>
      </c>
      <c r="K70" s="3">
        <v>1</v>
      </c>
      <c r="L70" s="11">
        <v>0</v>
      </c>
      <c r="M70" s="3">
        <v>1</v>
      </c>
      <c r="N70" s="3">
        <v>2</v>
      </c>
      <c r="O70" s="3">
        <v>1</v>
      </c>
      <c r="P70" s="3">
        <v>2</v>
      </c>
      <c r="Q70" s="3">
        <v>0</v>
      </c>
      <c r="R70" s="3">
        <f t="shared" si="7"/>
        <v>8</v>
      </c>
      <c r="S70" s="27">
        <v>0</v>
      </c>
    </row>
    <row r="71" spans="1:19" s="13" customFormat="1" ht="81.75" customHeight="1" x14ac:dyDescent="0.25">
      <c r="A71" s="8" t="s">
        <v>383</v>
      </c>
      <c r="B71" s="18" t="s">
        <v>318</v>
      </c>
      <c r="C71" s="18" t="s">
        <v>35</v>
      </c>
      <c r="D71" s="16">
        <v>46008</v>
      </c>
      <c r="E71" s="4" t="s">
        <v>293</v>
      </c>
      <c r="F71" s="17">
        <v>27875</v>
      </c>
      <c r="G71" s="17">
        <v>20000</v>
      </c>
      <c r="H71" s="10">
        <f t="shared" si="6"/>
        <v>0.71748878923766812</v>
      </c>
      <c r="I71" s="3">
        <v>1</v>
      </c>
      <c r="J71" s="3">
        <v>1</v>
      </c>
      <c r="K71" s="3">
        <v>1</v>
      </c>
      <c r="L71" s="11">
        <v>1</v>
      </c>
      <c r="M71" s="3">
        <v>2</v>
      </c>
      <c r="N71" s="3">
        <v>2</v>
      </c>
      <c r="O71" s="3">
        <v>2</v>
      </c>
      <c r="P71" s="3">
        <v>2</v>
      </c>
      <c r="Q71" s="3">
        <v>0</v>
      </c>
      <c r="R71" s="3">
        <f t="shared" si="7"/>
        <v>11</v>
      </c>
      <c r="S71" s="27">
        <v>0</v>
      </c>
    </row>
    <row r="72" spans="1:19" s="13" customFormat="1" ht="81.75" customHeight="1" x14ac:dyDescent="0.25">
      <c r="A72" s="8" t="s">
        <v>384</v>
      </c>
      <c r="B72" s="18" t="s">
        <v>84</v>
      </c>
      <c r="C72" s="18" t="s">
        <v>27</v>
      </c>
      <c r="D72" s="16">
        <v>46008</v>
      </c>
      <c r="E72" s="4" t="s">
        <v>240</v>
      </c>
      <c r="F72" s="17">
        <v>18750</v>
      </c>
      <c r="G72" s="17">
        <v>15000</v>
      </c>
      <c r="H72" s="10">
        <f t="shared" si="6"/>
        <v>0.8</v>
      </c>
      <c r="I72" s="3">
        <v>1</v>
      </c>
      <c r="J72" s="3">
        <v>0</v>
      </c>
      <c r="K72" s="3">
        <v>1</v>
      </c>
      <c r="L72" s="11">
        <v>2</v>
      </c>
      <c r="M72" s="3">
        <v>1</v>
      </c>
      <c r="N72" s="3">
        <v>1</v>
      </c>
      <c r="O72" s="3">
        <v>2</v>
      </c>
      <c r="P72" s="3">
        <v>0</v>
      </c>
      <c r="Q72" s="3">
        <v>0</v>
      </c>
      <c r="R72" s="3">
        <f t="shared" si="7"/>
        <v>7</v>
      </c>
      <c r="S72" s="27">
        <v>0</v>
      </c>
    </row>
    <row r="73" spans="1:19" s="13" customFormat="1" ht="81.75" customHeight="1" x14ac:dyDescent="0.25">
      <c r="A73" s="8" t="s">
        <v>385</v>
      </c>
      <c r="B73" s="18" t="s">
        <v>85</v>
      </c>
      <c r="C73" s="18" t="s">
        <v>20</v>
      </c>
      <c r="D73" s="16">
        <v>46008</v>
      </c>
      <c r="E73" s="4" t="s">
        <v>269</v>
      </c>
      <c r="F73" s="17">
        <v>22000</v>
      </c>
      <c r="G73" s="17">
        <v>15000</v>
      </c>
      <c r="H73" s="10">
        <f t="shared" si="6"/>
        <v>0.68181818181818177</v>
      </c>
      <c r="I73" s="3">
        <v>1</v>
      </c>
      <c r="J73" s="3">
        <v>1</v>
      </c>
      <c r="K73" s="3">
        <v>1</v>
      </c>
      <c r="L73" s="11">
        <v>1</v>
      </c>
      <c r="M73" s="3">
        <v>2</v>
      </c>
      <c r="N73" s="3">
        <v>2</v>
      </c>
      <c r="O73" s="3">
        <v>2</v>
      </c>
      <c r="P73" s="3">
        <v>2</v>
      </c>
      <c r="Q73" s="3">
        <v>0</v>
      </c>
      <c r="R73" s="3">
        <f t="shared" si="7"/>
        <v>11</v>
      </c>
      <c r="S73" s="27">
        <v>0</v>
      </c>
    </row>
    <row r="74" spans="1:19" s="13" customFormat="1" ht="81.75" customHeight="1" x14ac:dyDescent="0.25">
      <c r="A74" s="8" t="s">
        <v>386</v>
      </c>
      <c r="B74" s="18" t="s">
        <v>222</v>
      </c>
      <c r="C74" s="18" t="s">
        <v>172</v>
      </c>
      <c r="D74" s="16">
        <v>46008</v>
      </c>
      <c r="E74" s="4" t="s">
        <v>261</v>
      </c>
      <c r="F74" s="17">
        <v>25000</v>
      </c>
      <c r="G74" s="17">
        <v>20000</v>
      </c>
      <c r="H74" s="10">
        <f t="shared" si="6"/>
        <v>0.8</v>
      </c>
      <c r="I74" s="3">
        <v>1</v>
      </c>
      <c r="J74" s="3">
        <v>1</v>
      </c>
      <c r="K74" s="3">
        <v>1</v>
      </c>
      <c r="L74" s="11">
        <v>2</v>
      </c>
      <c r="M74" s="3">
        <v>2</v>
      </c>
      <c r="N74" s="3">
        <v>2</v>
      </c>
      <c r="O74" s="3">
        <v>1</v>
      </c>
      <c r="P74" s="3">
        <v>2</v>
      </c>
      <c r="Q74" s="3">
        <v>0</v>
      </c>
      <c r="R74" s="3">
        <f t="shared" si="7"/>
        <v>11</v>
      </c>
      <c r="S74" s="27">
        <v>0</v>
      </c>
    </row>
    <row r="75" spans="1:19" s="13" customFormat="1" ht="81.75" customHeight="1" x14ac:dyDescent="0.25">
      <c r="A75" s="8" t="s">
        <v>387</v>
      </c>
      <c r="B75" s="18" t="s">
        <v>32</v>
      </c>
      <c r="C75" s="18" t="s">
        <v>173</v>
      </c>
      <c r="D75" s="16">
        <v>46008</v>
      </c>
      <c r="E75" s="4" t="s">
        <v>240</v>
      </c>
      <c r="F75" s="17">
        <v>20200</v>
      </c>
      <c r="G75" s="17">
        <v>15000</v>
      </c>
      <c r="H75" s="10">
        <f t="shared" si="6"/>
        <v>0.74257425742574257</v>
      </c>
      <c r="I75" s="3">
        <v>1</v>
      </c>
      <c r="J75" s="3">
        <v>1</v>
      </c>
      <c r="K75" s="3">
        <v>1</v>
      </c>
      <c r="L75" s="11">
        <v>2</v>
      </c>
      <c r="M75" s="3">
        <v>2</v>
      </c>
      <c r="N75" s="3">
        <v>2</v>
      </c>
      <c r="O75" s="3">
        <v>0</v>
      </c>
      <c r="P75" s="3">
        <v>1</v>
      </c>
      <c r="Q75" s="3">
        <v>0</v>
      </c>
      <c r="R75" s="3">
        <f t="shared" si="7"/>
        <v>9</v>
      </c>
      <c r="S75" s="27">
        <v>0</v>
      </c>
    </row>
    <row r="76" spans="1:19" s="13" customFormat="1" ht="81.75" customHeight="1" x14ac:dyDescent="0.25">
      <c r="A76" s="8" t="s">
        <v>388</v>
      </c>
      <c r="B76" s="18" t="s">
        <v>86</v>
      </c>
      <c r="C76" s="18" t="s">
        <v>174</v>
      </c>
      <c r="D76" s="16">
        <v>46008</v>
      </c>
      <c r="E76" s="4" t="s">
        <v>240</v>
      </c>
      <c r="F76" s="17">
        <v>21800</v>
      </c>
      <c r="G76" s="17">
        <v>15000</v>
      </c>
      <c r="H76" s="10">
        <f t="shared" si="6"/>
        <v>0.68807339449541283</v>
      </c>
      <c r="I76" s="3">
        <v>1</v>
      </c>
      <c r="J76" s="3">
        <v>1</v>
      </c>
      <c r="K76" s="3">
        <v>1</v>
      </c>
      <c r="L76" s="11">
        <v>1</v>
      </c>
      <c r="M76" s="3">
        <v>2</v>
      </c>
      <c r="N76" s="3">
        <v>2</v>
      </c>
      <c r="O76" s="3">
        <v>2</v>
      </c>
      <c r="P76" s="3">
        <v>2</v>
      </c>
      <c r="Q76" s="3">
        <v>0</v>
      </c>
      <c r="R76" s="3">
        <f t="shared" si="7"/>
        <v>11</v>
      </c>
      <c r="S76" s="27">
        <v>0</v>
      </c>
    </row>
    <row r="77" spans="1:19" s="13" customFormat="1" ht="81.75" customHeight="1" x14ac:dyDescent="0.25">
      <c r="A77" s="8" t="s">
        <v>389</v>
      </c>
      <c r="B77" s="18" t="s">
        <v>87</v>
      </c>
      <c r="C77" s="18" t="s">
        <v>23</v>
      </c>
      <c r="D77" s="16">
        <v>46008</v>
      </c>
      <c r="E77" s="4" t="s">
        <v>294</v>
      </c>
      <c r="F77" s="17">
        <v>24990</v>
      </c>
      <c r="G77" s="17">
        <v>15000</v>
      </c>
      <c r="H77" s="10">
        <f t="shared" si="6"/>
        <v>0.60024009603841533</v>
      </c>
      <c r="I77" s="3">
        <v>1</v>
      </c>
      <c r="J77" s="3">
        <v>1</v>
      </c>
      <c r="K77" s="3">
        <v>2</v>
      </c>
      <c r="L77" s="11">
        <v>2</v>
      </c>
      <c r="M77" s="3">
        <v>1</v>
      </c>
      <c r="N77" s="3">
        <v>1</v>
      </c>
      <c r="O77" s="3">
        <v>0</v>
      </c>
      <c r="P77" s="3">
        <v>1</v>
      </c>
      <c r="Q77" s="3">
        <v>0</v>
      </c>
      <c r="R77" s="3">
        <f t="shared" si="7"/>
        <v>8</v>
      </c>
      <c r="S77" s="27">
        <v>0</v>
      </c>
    </row>
    <row r="78" spans="1:19" s="13" customFormat="1" ht="81.75" customHeight="1" x14ac:dyDescent="0.25">
      <c r="A78" s="8" t="s">
        <v>390</v>
      </c>
      <c r="B78" s="15" t="s">
        <v>295</v>
      </c>
      <c r="C78" s="15" t="s">
        <v>20</v>
      </c>
      <c r="D78" s="16">
        <v>46008</v>
      </c>
      <c r="E78" s="4" t="s">
        <v>245</v>
      </c>
      <c r="F78" s="17">
        <v>22500</v>
      </c>
      <c r="G78" s="17">
        <v>15000</v>
      </c>
      <c r="H78" s="10">
        <f t="shared" si="6"/>
        <v>0.66666666666666663</v>
      </c>
      <c r="I78" s="3">
        <v>1</v>
      </c>
      <c r="J78" s="3">
        <v>2</v>
      </c>
      <c r="K78" s="3">
        <v>1</v>
      </c>
      <c r="L78" s="11">
        <v>2</v>
      </c>
      <c r="M78" s="3">
        <v>2</v>
      </c>
      <c r="N78" s="3">
        <v>2</v>
      </c>
      <c r="O78" s="3">
        <v>0</v>
      </c>
      <c r="P78" s="3">
        <v>2</v>
      </c>
      <c r="Q78" s="3">
        <v>0</v>
      </c>
      <c r="R78" s="3">
        <f t="shared" si="7"/>
        <v>11</v>
      </c>
      <c r="S78" s="27">
        <v>0</v>
      </c>
    </row>
    <row r="79" spans="1:19" s="13" customFormat="1" ht="81.75" customHeight="1" x14ac:dyDescent="0.25">
      <c r="A79" s="8" t="s">
        <v>391</v>
      </c>
      <c r="B79" s="15" t="s">
        <v>88</v>
      </c>
      <c r="C79" s="15" t="s">
        <v>175</v>
      </c>
      <c r="D79" s="16">
        <v>46008</v>
      </c>
      <c r="E79" s="4" t="s">
        <v>240</v>
      </c>
      <c r="F79" s="17">
        <v>20130</v>
      </c>
      <c r="G79" s="17">
        <v>15000</v>
      </c>
      <c r="H79" s="10">
        <f t="shared" si="6"/>
        <v>0.7451564828614009</v>
      </c>
      <c r="I79" s="3">
        <v>1</v>
      </c>
      <c r="J79" s="3">
        <v>1</v>
      </c>
      <c r="K79" s="3">
        <v>2</v>
      </c>
      <c r="L79" s="11">
        <v>2</v>
      </c>
      <c r="M79" s="3">
        <v>2</v>
      </c>
      <c r="N79" s="3">
        <v>2</v>
      </c>
      <c r="O79" s="3">
        <v>0</v>
      </c>
      <c r="P79" s="3">
        <v>2</v>
      </c>
      <c r="Q79" s="3">
        <v>0</v>
      </c>
      <c r="R79" s="3">
        <f t="shared" si="7"/>
        <v>11</v>
      </c>
      <c r="S79" s="27">
        <v>0</v>
      </c>
    </row>
    <row r="80" spans="1:19" s="13" customFormat="1" ht="81.75" customHeight="1" x14ac:dyDescent="0.25">
      <c r="A80" s="8" t="s">
        <v>392</v>
      </c>
      <c r="B80" s="15" t="s">
        <v>89</v>
      </c>
      <c r="C80" s="15" t="s">
        <v>176</v>
      </c>
      <c r="D80" s="16">
        <v>45972</v>
      </c>
      <c r="E80" s="4" t="s">
        <v>270</v>
      </c>
      <c r="F80" s="17">
        <v>32982</v>
      </c>
      <c r="G80" s="17">
        <v>15000</v>
      </c>
      <c r="H80" s="10">
        <f t="shared" si="6"/>
        <v>0.45479352374022192</v>
      </c>
      <c r="I80" s="3">
        <v>1</v>
      </c>
      <c r="J80" s="3">
        <v>1</v>
      </c>
      <c r="K80" s="3">
        <v>2</v>
      </c>
      <c r="L80" s="11">
        <v>1</v>
      </c>
      <c r="M80" s="3">
        <v>2</v>
      </c>
      <c r="N80" s="3">
        <v>2</v>
      </c>
      <c r="O80" s="3">
        <v>0</v>
      </c>
      <c r="P80" s="3">
        <v>2</v>
      </c>
      <c r="Q80" s="3">
        <v>1</v>
      </c>
      <c r="R80" s="3">
        <f t="shared" si="7"/>
        <v>11</v>
      </c>
      <c r="S80" s="27">
        <v>0</v>
      </c>
    </row>
    <row r="81" spans="1:19" s="13" customFormat="1" ht="81.75" customHeight="1" x14ac:dyDescent="0.25">
      <c r="A81" s="8" t="s">
        <v>393</v>
      </c>
      <c r="B81" s="15" t="s">
        <v>90</v>
      </c>
      <c r="C81" s="15" t="s">
        <v>177</v>
      </c>
      <c r="D81" s="16">
        <v>46008</v>
      </c>
      <c r="E81" s="4" t="s">
        <v>261</v>
      </c>
      <c r="F81" s="17">
        <v>25000</v>
      </c>
      <c r="G81" s="17">
        <v>20000</v>
      </c>
      <c r="H81" s="10">
        <f t="shared" si="6"/>
        <v>0.8</v>
      </c>
      <c r="I81" s="3">
        <v>1</v>
      </c>
      <c r="J81" s="3">
        <v>1</v>
      </c>
      <c r="K81" s="3">
        <v>2</v>
      </c>
      <c r="L81" s="11">
        <v>2</v>
      </c>
      <c r="M81" s="3">
        <v>2</v>
      </c>
      <c r="N81" s="3">
        <v>2</v>
      </c>
      <c r="O81" s="3">
        <v>0</v>
      </c>
      <c r="P81" s="3">
        <v>2</v>
      </c>
      <c r="Q81" s="3">
        <v>0</v>
      </c>
      <c r="R81" s="3">
        <f t="shared" si="7"/>
        <v>11</v>
      </c>
      <c r="S81" s="27">
        <v>0</v>
      </c>
    </row>
    <row r="82" spans="1:19" s="13" customFormat="1" ht="81.75" customHeight="1" x14ac:dyDescent="0.25">
      <c r="A82" s="8" t="s">
        <v>394</v>
      </c>
      <c r="B82" s="15" t="s">
        <v>221</v>
      </c>
      <c r="C82" s="15" t="s">
        <v>178</v>
      </c>
      <c r="D82" s="16">
        <v>46008</v>
      </c>
      <c r="E82" s="4" t="s">
        <v>242</v>
      </c>
      <c r="F82" s="17">
        <v>25000</v>
      </c>
      <c r="G82" s="17">
        <v>20000</v>
      </c>
      <c r="H82" s="10">
        <f t="shared" si="6"/>
        <v>0.8</v>
      </c>
      <c r="I82" s="3">
        <v>1</v>
      </c>
      <c r="J82" s="3">
        <v>1</v>
      </c>
      <c r="K82" s="3">
        <v>1</v>
      </c>
      <c r="L82" s="11">
        <v>2</v>
      </c>
      <c r="M82" s="3">
        <v>2</v>
      </c>
      <c r="N82" s="3">
        <v>2</v>
      </c>
      <c r="O82" s="3">
        <v>0</v>
      </c>
      <c r="P82" s="3">
        <v>2</v>
      </c>
      <c r="Q82" s="3">
        <v>1</v>
      </c>
      <c r="R82" s="3">
        <f t="shared" si="7"/>
        <v>11</v>
      </c>
      <c r="S82" s="27">
        <v>0</v>
      </c>
    </row>
    <row r="83" spans="1:19" s="13" customFormat="1" ht="81.75" customHeight="1" x14ac:dyDescent="0.25">
      <c r="A83" s="8" t="s">
        <v>395</v>
      </c>
      <c r="B83" s="15" t="s">
        <v>91</v>
      </c>
      <c r="C83" s="15" t="s">
        <v>22</v>
      </c>
      <c r="D83" s="16">
        <v>46006</v>
      </c>
      <c r="E83" s="4" t="s">
        <v>240</v>
      </c>
      <c r="F83" s="17">
        <v>19000</v>
      </c>
      <c r="G83" s="17">
        <v>15000</v>
      </c>
      <c r="H83" s="10">
        <f t="shared" si="6"/>
        <v>0.78947368421052633</v>
      </c>
      <c r="I83" s="3">
        <v>1</v>
      </c>
      <c r="J83" s="3">
        <v>1</v>
      </c>
      <c r="K83" s="3">
        <v>1</v>
      </c>
      <c r="L83" s="11">
        <v>2</v>
      </c>
      <c r="M83" s="3">
        <v>1</v>
      </c>
      <c r="N83" s="3">
        <v>1</v>
      </c>
      <c r="O83" s="3">
        <v>0</v>
      </c>
      <c r="P83" s="3">
        <v>1</v>
      </c>
      <c r="Q83" s="3">
        <v>0</v>
      </c>
      <c r="R83" s="3">
        <f t="shared" si="7"/>
        <v>7</v>
      </c>
      <c r="S83" s="27">
        <v>0</v>
      </c>
    </row>
    <row r="84" spans="1:19" s="13" customFormat="1" ht="81.75" customHeight="1" x14ac:dyDescent="0.25">
      <c r="A84" s="8" t="s">
        <v>396</v>
      </c>
      <c r="B84" s="15" t="s">
        <v>92</v>
      </c>
      <c r="C84" s="15" t="s">
        <v>20</v>
      </c>
      <c r="D84" s="16">
        <v>46008</v>
      </c>
      <c r="E84" s="4" t="s">
        <v>297</v>
      </c>
      <c r="F84" s="17">
        <v>18777</v>
      </c>
      <c r="G84" s="17">
        <v>15000</v>
      </c>
      <c r="H84" s="10">
        <f t="shared" si="6"/>
        <v>0.79884965649464768</v>
      </c>
      <c r="I84" s="3">
        <v>1</v>
      </c>
      <c r="J84" s="3">
        <v>1</v>
      </c>
      <c r="K84" s="3">
        <v>1</v>
      </c>
      <c r="L84" s="11">
        <v>1</v>
      </c>
      <c r="M84" s="3">
        <v>2</v>
      </c>
      <c r="N84" s="3">
        <v>2</v>
      </c>
      <c r="O84" s="3">
        <v>1</v>
      </c>
      <c r="P84" s="3">
        <v>2</v>
      </c>
      <c r="Q84" s="3">
        <v>1</v>
      </c>
      <c r="R84" s="3">
        <f t="shared" si="7"/>
        <v>11</v>
      </c>
      <c r="S84" s="27">
        <v>0</v>
      </c>
    </row>
    <row r="85" spans="1:19" s="13" customFormat="1" ht="81.75" customHeight="1" x14ac:dyDescent="0.25">
      <c r="A85" s="8" t="s">
        <v>397</v>
      </c>
      <c r="B85" s="15" t="s">
        <v>93</v>
      </c>
      <c r="C85" s="15" t="s">
        <v>20</v>
      </c>
      <c r="D85" s="16">
        <v>46008</v>
      </c>
      <c r="E85" s="4" t="s">
        <v>252</v>
      </c>
      <c r="F85" s="17">
        <v>18946.400000000001</v>
      </c>
      <c r="G85" s="17">
        <v>15000</v>
      </c>
      <c r="H85" s="10">
        <f t="shared" si="6"/>
        <v>0.79170713169784224</v>
      </c>
      <c r="I85" s="3">
        <v>1</v>
      </c>
      <c r="J85" s="3">
        <v>1</v>
      </c>
      <c r="K85" s="3">
        <v>2</v>
      </c>
      <c r="L85" s="11">
        <v>2</v>
      </c>
      <c r="M85" s="3">
        <v>2</v>
      </c>
      <c r="N85" s="3">
        <v>2</v>
      </c>
      <c r="O85" s="3">
        <v>0</v>
      </c>
      <c r="P85" s="3">
        <v>2</v>
      </c>
      <c r="Q85" s="3">
        <v>0</v>
      </c>
      <c r="R85" s="3">
        <f t="shared" si="7"/>
        <v>11</v>
      </c>
      <c r="S85" s="27">
        <v>0</v>
      </c>
    </row>
    <row r="86" spans="1:19" s="13" customFormat="1" ht="81.75" customHeight="1" x14ac:dyDescent="0.25">
      <c r="A86" s="8" t="s">
        <v>398</v>
      </c>
      <c r="B86" s="15" t="s">
        <v>94</v>
      </c>
      <c r="C86" s="15" t="s">
        <v>19</v>
      </c>
      <c r="D86" s="16">
        <v>46008</v>
      </c>
      <c r="E86" s="4" t="s">
        <v>298</v>
      </c>
      <c r="F86" s="17">
        <v>25040</v>
      </c>
      <c r="G86" s="17">
        <v>20000</v>
      </c>
      <c r="H86" s="10">
        <f t="shared" si="6"/>
        <v>0.79872204472843455</v>
      </c>
      <c r="I86" s="3">
        <v>1</v>
      </c>
      <c r="J86" s="3">
        <v>0</v>
      </c>
      <c r="K86" s="3">
        <v>2</v>
      </c>
      <c r="L86" s="11">
        <v>1</v>
      </c>
      <c r="M86" s="3">
        <v>2</v>
      </c>
      <c r="N86" s="3">
        <v>1</v>
      </c>
      <c r="O86" s="3">
        <v>0</v>
      </c>
      <c r="P86" s="3">
        <v>1</v>
      </c>
      <c r="Q86" s="3">
        <v>0</v>
      </c>
      <c r="R86" s="3">
        <f t="shared" si="7"/>
        <v>7</v>
      </c>
      <c r="S86" s="27">
        <v>0</v>
      </c>
    </row>
    <row r="87" spans="1:19" s="13" customFormat="1" ht="81.75" customHeight="1" x14ac:dyDescent="0.25">
      <c r="A87" s="8" t="s">
        <v>399</v>
      </c>
      <c r="B87" s="15" t="s">
        <v>95</v>
      </c>
      <c r="C87" s="15" t="s">
        <v>26</v>
      </c>
      <c r="D87" s="16">
        <v>46008</v>
      </c>
      <c r="E87" s="4" t="s">
        <v>271</v>
      </c>
      <c r="F87" s="17">
        <v>25066.5</v>
      </c>
      <c r="G87" s="17">
        <v>15000</v>
      </c>
      <c r="H87" s="10">
        <f t="shared" si="6"/>
        <v>0.59840823409730115</v>
      </c>
      <c r="I87" s="3">
        <v>1</v>
      </c>
      <c r="J87" s="3">
        <v>1</v>
      </c>
      <c r="K87" s="3">
        <v>1</v>
      </c>
      <c r="L87" s="11">
        <v>2</v>
      </c>
      <c r="M87" s="3">
        <v>2</v>
      </c>
      <c r="N87" s="3">
        <v>2</v>
      </c>
      <c r="O87" s="3">
        <v>0</v>
      </c>
      <c r="P87" s="3">
        <v>1</v>
      </c>
      <c r="Q87" s="3">
        <v>1</v>
      </c>
      <c r="R87" s="3">
        <f t="shared" si="7"/>
        <v>10</v>
      </c>
      <c r="S87" s="27">
        <v>0</v>
      </c>
    </row>
    <row r="88" spans="1:19" s="13" customFormat="1" ht="81.75" customHeight="1" x14ac:dyDescent="0.25">
      <c r="A88" s="8" t="s">
        <v>400</v>
      </c>
      <c r="B88" s="15" t="s">
        <v>96</v>
      </c>
      <c r="C88" s="15" t="s">
        <v>179</v>
      </c>
      <c r="D88" s="16">
        <v>46008</v>
      </c>
      <c r="E88" s="4" t="s">
        <v>264</v>
      </c>
      <c r="F88" s="17">
        <v>39522</v>
      </c>
      <c r="G88" s="17">
        <v>15000</v>
      </c>
      <c r="H88" s="10">
        <f t="shared" si="6"/>
        <v>0.37953544861090027</v>
      </c>
      <c r="I88" s="3">
        <v>1</v>
      </c>
      <c r="J88" s="3">
        <v>1</v>
      </c>
      <c r="K88" s="3">
        <v>2</v>
      </c>
      <c r="L88" s="11">
        <v>2</v>
      </c>
      <c r="M88" s="3">
        <v>2</v>
      </c>
      <c r="N88" s="3">
        <v>2</v>
      </c>
      <c r="O88" s="3">
        <v>0</v>
      </c>
      <c r="P88" s="3">
        <v>2</v>
      </c>
      <c r="Q88" s="3">
        <v>0</v>
      </c>
      <c r="R88" s="3">
        <f t="shared" si="7"/>
        <v>11</v>
      </c>
      <c r="S88" s="27">
        <v>0</v>
      </c>
    </row>
    <row r="89" spans="1:19" s="13" customFormat="1" ht="81.75" customHeight="1" x14ac:dyDescent="0.25">
      <c r="A89" s="8" t="s">
        <v>401</v>
      </c>
      <c r="B89" s="15" t="s">
        <v>97</v>
      </c>
      <c r="C89" s="15" t="s">
        <v>180</v>
      </c>
      <c r="D89" s="16">
        <v>45900</v>
      </c>
      <c r="E89" s="4" t="s">
        <v>240</v>
      </c>
      <c r="F89" s="17">
        <v>19600</v>
      </c>
      <c r="G89" s="17">
        <v>15000</v>
      </c>
      <c r="H89" s="10">
        <f t="shared" si="6"/>
        <v>0.76530612244897955</v>
      </c>
      <c r="I89" s="3">
        <v>1</v>
      </c>
      <c r="J89" s="3">
        <v>1</v>
      </c>
      <c r="K89" s="3">
        <v>2</v>
      </c>
      <c r="L89" s="3">
        <v>1</v>
      </c>
      <c r="M89" s="3">
        <v>2</v>
      </c>
      <c r="N89" s="3">
        <v>2</v>
      </c>
      <c r="O89" s="3">
        <v>0</v>
      </c>
      <c r="P89" s="3">
        <v>2</v>
      </c>
      <c r="Q89" s="3">
        <v>1</v>
      </c>
      <c r="R89" s="3">
        <f t="shared" si="7"/>
        <v>11</v>
      </c>
      <c r="S89" s="27">
        <v>0</v>
      </c>
    </row>
    <row r="90" spans="1:19" s="13" customFormat="1" ht="81.75" customHeight="1" x14ac:dyDescent="0.25">
      <c r="A90" s="8" t="s">
        <v>402</v>
      </c>
      <c r="B90" s="15" t="s">
        <v>98</v>
      </c>
      <c r="C90" s="15" t="s">
        <v>20</v>
      </c>
      <c r="D90" s="16">
        <v>46008</v>
      </c>
      <c r="E90" s="4" t="s">
        <v>240</v>
      </c>
      <c r="F90" s="17">
        <v>20290</v>
      </c>
      <c r="G90" s="17">
        <v>15000</v>
      </c>
      <c r="H90" s="10">
        <f t="shared" si="6"/>
        <v>0.73928043371118779</v>
      </c>
      <c r="I90" s="3">
        <v>1</v>
      </c>
      <c r="J90" s="3">
        <v>2</v>
      </c>
      <c r="K90" s="3">
        <v>1</v>
      </c>
      <c r="L90" s="11">
        <v>2</v>
      </c>
      <c r="M90" s="3">
        <v>2</v>
      </c>
      <c r="N90" s="3">
        <v>2</v>
      </c>
      <c r="O90" s="3">
        <v>0</v>
      </c>
      <c r="P90" s="3">
        <v>1</v>
      </c>
      <c r="Q90" s="3">
        <v>0</v>
      </c>
      <c r="R90" s="3">
        <f t="shared" si="7"/>
        <v>10</v>
      </c>
      <c r="S90" s="27">
        <v>0</v>
      </c>
    </row>
    <row r="91" spans="1:19" s="13" customFormat="1" ht="81.75" customHeight="1" x14ac:dyDescent="0.25">
      <c r="A91" s="8" t="s">
        <v>403</v>
      </c>
      <c r="B91" s="15" t="s">
        <v>99</v>
      </c>
      <c r="C91" s="15" t="s">
        <v>22</v>
      </c>
      <c r="D91" s="16">
        <v>45991</v>
      </c>
      <c r="E91" s="4" t="s">
        <v>240</v>
      </c>
      <c r="F91" s="17">
        <v>19200</v>
      </c>
      <c r="G91" s="17">
        <v>15000</v>
      </c>
      <c r="H91" s="10">
        <f t="shared" si="6"/>
        <v>0.78125</v>
      </c>
      <c r="I91" s="3">
        <v>1</v>
      </c>
      <c r="J91" s="3">
        <v>2</v>
      </c>
      <c r="K91" s="3">
        <v>2</v>
      </c>
      <c r="L91" s="11">
        <v>2</v>
      </c>
      <c r="M91" s="3">
        <v>2</v>
      </c>
      <c r="N91" s="3">
        <v>1</v>
      </c>
      <c r="O91" s="3">
        <v>0</v>
      </c>
      <c r="P91" s="3">
        <v>1</v>
      </c>
      <c r="Q91" s="3">
        <v>1</v>
      </c>
      <c r="R91" s="3">
        <f t="shared" si="7"/>
        <v>11</v>
      </c>
      <c r="S91" s="27">
        <v>0</v>
      </c>
    </row>
    <row r="92" spans="1:19" s="13" customFormat="1" ht="81.75" customHeight="1" x14ac:dyDescent="0.25">
      <c r="A92" s="8" t="s">
        <v>404</v>
      </c>
      <c r="B92" s="15" t="s">
        <v>100</v>
      </c>
      <c r="C92" s="15" t="s">
        <v>142</v>
      </c>
      <c r="D92" s="16">
        <v>46008</v>
      </c>
      <c r="E92" s="4" t="s">
        <v>251</v>
      </c>
      <c r="F92" s="17">
        <v>18750</v>
      </c>
      <c r="G92" s="17">
        <v>15000</v>
      </c>
      <c r="H92" s="10">
        <f t="shared" si="6"/>
        <v>0.8</v>
      </c>
      <c r="I92" s="3">
        <v>1</v>
      </c>
      <c r="J92" s="3">
        <v>1</v>
      </c>
      <c r="K92" s="3">
        <v>1</v>
      </c>
      <c r="L92" s="11">
        <v>1</v>
      </c>
      <c r="M92" s="3">
        <v>2</v>
      </c>
      <c r="N92" s="3">
        <v>2</v>
      </c>
      <c r="O92" s="3">
        <v>2</v>
      </c>
      <c r="P92" s="3">
        <v>2</v>
      </c>
      <c r="Q92" s="3">
        <v>0</v>
      </c>
      <c r="R92" s="3">
        <f t="shared" si="7"/>
        <v>11</v>
      </c>
      <c r="S92" s="27">
        <v>0</v>
      </c>
    </row>
    <row r="93" spans="1:19" s="13" customFormat="1" ht="81.75" customHeight="1" x14ac:dyDescent="0.25">
      <c r="A93" s="8" t="s">
        <v>405</v>
      </c>
      <c r="B93" s="15" t="s">
        <v>101</v>
      </c>
      <c r="C93" s="15" t="s">
        <v>22</v>
      </c>
      <c r="D93" s="16">
        <v>46008</v>
      </c>
      <c r="E93" s="4" t="s">
        <v>240</v>
      </c>
      <c r="F93" s="17">
        <v>20200</v>
      </c>
      <c r="G93" s="17">
        <v>15000</v>
      </c>
      <c r="H93" s="10">
        <f t="shared" si="6"/>
        <v>0.74257425742574257</v>
      </c>
      <c r="I93" s="3">
        <v>1</v>
      </c>
      <c r="J93" s="3">
        <v>0</v>
      </c>
      <c r="K93" s="3">
        <v>1</v>
      </c>
      <c r="L93" s="11">
        <v>2</v>
      </c>
      <c r="M93" s="3">
        <v>2</v>
      </c>
      <c r="N93" s="3">
        <v>1</v>
      </c>
      <c r="O93" s="3">
        <v>0</v>
      </c>
      <c r="P93" s="3">
        <v>1</v>
      </c>
      <c r="Q93" s="3">
        <v>0</v>
      </c>
      <c r="R93" s="3">
        <f t="shared" si="7"/>
        <v>7</v>
      </c>
      <c r="S93" s="27">
        <v>0</v>
      </c>
    </row>
    <row r="94" spans="1:19" s="13" customFormat="1" ht="81.75" customHeight="1" x14ac:dyDescent="0.25">
      <c r="A94" s="8" t="s">
        <v>406</v>
      </c>
      <c r="B94" s="15" t="s">
        <v>102</v>
      </c>
      <c r="C94" s="15" t="s">
        <v>19</v>
      </c>
      <c r="D94" s="16">
        <v>46008</v>
      </c>
      <c r="E94" s="4" t="s">
        <v>299</v>
      </c>
      <c r="F94" s="17">
        <v>18990</v>
      </c>
      <c r="G94" s="17">
        <v>15000</v>
      </c>
      <c r="H94" s="10">
        <f t="shared" si="6"/>
        <v>0.78988941548183256</v>
      </c>
      <c r="I94" s="3">
        <v>1</v>
      </c>
      <c r="J94" s="3">
        <v>1</v>
      </c>
      <c r="K94" s="3">
        <v>1</v>
      </c>
      <c r="L94" s="11">
        <v>2</v>
      </c>
      <c r="M94" s="3">
        <v>2</v>
      </c>
      <c r="N94" s="3">
        <v>2</v>
      </c>
      <c r="O94" s="3">
        <v>0</v>
      </c>
      <c r="P94" s="3">
        <v>1</v>
      </c>
      <c r="Q94" s="3">
        <v>0</v>
      </c>
      <c r="R94" s="3">
        <f t="shared" si="7"/>
        <v>9</v>
      </c>
      <c r="S94" s="27">
        <v>0</v>
      </c>
    </row>
    <row r="95" spans="1:19" s="13" customFormat="1" ht="81.75" customHeight="1" x14ac:dyDescent="0.25">
      <c r="A95" s="8" t="s">
        <v>407</v>
      </c>
      <c r="B95" s="15" t="s">
        <v>103</v>
      </c>
      <c r="C95" s="15" t="s">
        <v>181</v>
      </c>
      <c r="D95" s="16">
        <v>46008</v>
      </c>
      <c r="E95" s="4" t="s">
        <v>300</v>
      </c>
      <c r="F95" s="17">
        <v>19375</v>
      </c>
      <c r="G95" s="17">
        <v>15000</v>
      </c>
      <c r="H95" s="10">
        <f t="shared" si="6"/>
        <v>0.77419354838709675</v>
      </c>
      <c r="I95" s="3">
        <v>1</v>
      </c>
      <c r="J95" s="3">
        <v>1</v>
      </c>
      <c r="K95" s="3">
        <v>2</v>
      </c>
      <c r="L95" s="11">
        <v>2</v>
      </c>
      <c r="M95" s="3">
        <v>2</v>
      </c>
      <c r="N95" s="3">
        <v>2</v>
      </c>
      <c r="O95" s="3">
        <v>0</v>
      </c>
      <c r="P95" s="3">
        <v>1</v>
      </c>
      <c r="Q95" s="3">
        <v>0</v>
      </c>
      <c r="R95" s="3">
        <f t="shared" si="7"/>
        <v>10</v>
      </c>
      <c r="S95" s="27">
        <v>0</v>
      </c>
    </row>
    <row r="96" spans="1:19" s="13" customFormat="1" ht="81.75" customHeight="1" x14ac:dyDescent="0.25">
      <c r="A96" s="8" t="s">
        <v>408</v>
      </c>
      <c r="B96" s="15" t="s">
        <v>104</v>
      </c>
      <c r="C96" s="15" t="s">
        <v>182</v>
      </c>
      <c r="D96" s="16">
        <v>46008</v>
      </c>
      <c r="E96" s="4" t="s">
        <v>258</v>
      </c>
      <c r="F96" s="17">
        <v>19400</v>
      </c>
      <c r="G96" s="17">
        <v>15000</v>
      </c>
      <c r="H96" s="10">
        <f t="shared" si="6"/>
        <v>0.77319587628865982</v>
      </c>
      <c r="I96" s="3">
        <v>1</v>
      </c>
      <c r="J96" s="3">
        <v>1</v>
      </c>
      <c r="K96" s="3">
        <v>1</v>
      </c>
      <c r="L96" s="11">
        <v>2</v>
      </c>
      <c r="M96" s="3">
        <v>2</v>
      </c>
      <c r="N96" s="3">
        <v>1</v>
      </c>
      <c r="O96" s="3">
        <v>0</v>
      </c>
      <c r="P96" s="3">
        <v>0</v>
      </c>
      <c r="Q96" s="3">
        <v>1</v>
      </c>
      <c r="R96" s="3">
        <f t="shared" si="7"/>
        <v>8</v>
      </c>
      <c r="S96" s="27">
        <v>0</v>
      </c>
    </row>
    <row r="97" spans="1:19" s="13" customFormat="1" ht="81.75" customHeight="1" x14ac:dyDescent="0.25">
      <c r="A97" s="8" t="s">
        <v>409</v>
      </c>
      <c r="B97" s="15" t="s">
        <v>105</v>
      </c>
      <c r="C97" s="15" t="s">
        <v>183</v>
      </c>
      <c r="D97" s="16">
        <v>46008</v>
      </c>
      <c r="E97" s="4" t="s">
        <v>301</v>
      </c>
      <c r="F97" s="17">
        <v>30000</v>
      </c>
      <c r="G97" s="17">
        <v>20000</v>
      </c>
      <c r="H97" s="10">
        <f t="shared" si="6"/>
        <v>0.66666666666666663</v>
      </c>
      <c r="I97" s="3">
        <v>1</v>
      </c>
      <c r="J97" s="3">
        <v>1</v>
      </c>
      <c r="K97" s="3">
        <v>2</v>
      </c>
      <c r="L97" s="11">
        <v>2</v>
      </c>
      <c r="M97" s="3">
        <v>2</v>
      </c>
      <c r="N97" s="3">
        <v>2</v>
      </c>
      <c r="O97" s="3">
        <v>0</v>
      </c>
      <c r="P97" s="3">
        <v>2</v>
      </c>
      <c r="Q97" s="3">
        <v>0</v>
      </c>
      <c r="R97" s="3">
        <f t="shared" si="7"/>
        <v>11</v>
      </c>
      <c r="S97" s="27">
        <v>0</v>
      </c>
    </row>
    <row r="98" spans="1:19" s="13" customFormat="1" ht="81.75" customHeight="1" x14ac:dyDescent="0.25">
      <c r="A98" s="8" t="s">
        <v>410</v>
      </c>
      <c r="B98" s="15" t="s">
        <v>106</v>
      </c>
      <c r="C98" s="15" t="s">
        <v>20</v>
      </c>
      <c r="D98" s="16">
        <v>46008</v>
      </c>
      <c r="E98" s="4" t="s">
        <v>239</v>
      </c>
      <c r="F98" s="17">
        <v>27021</v>
      </c>
      <c r="G98" s="17">
        <v>15000</v>
      </c>
      <c r="H98" s="10">
        <f t="shared" si="6"/>
        <v>0.55512379260575107</v>
      </c>
      <c r="I98" s="3">
        <v>1</v>
      </c>
      <c r="J98" s="3">
        <v>1</v>
      </c>
      <c r="K98" s="3">
        <v>1</v>
      </c>
      <c r="L98" s="11">
        <v>2</v>
      </c>
      <c r="M98" s="3">
        <v>2</v>
      </c>
      <c r="N98" s="3">
        <v>2</v>
      </c>
      <c r="O98" s="3">
        <v>1</v>
      </c>
      <c r="P98" s="3">
        <v>2</v>
      </c>
      <c r="Q98" s="3">
        <v>0</v>
      </c>
      <c r="R98" s="3">
        <f t="shared" si="7"/>
        <v>11</v>
      </c>
      <c r="S98" s="27">
        <v>0</v>
      </c>
    </row>
    <row r="99" spans="1:19" s="13" customFormat="1" ht="81.75" customHeight="1" x14ac:dyDescent="0.25">
      <c r="A99" s="8" t="s">
        <v>411</v>
      </c>
      <c r="B99" s="15" t="s">
        <v>107</v>
      </c>
      <c r="C99" s="15" t="s">
        <v>184</v>
      </c>
      <c r="D99" s="16">
        <v>46001</v>
      </c>
      <c r="E99" s="4" t="s">
        <v>296</v>
      </c>
      <c r="F99" s="17">
        <v>25000</v>
      </c>
      <c r="G99" s="17">
        <v>15000</v>
      </c>
      <c r="H99" s="10">
        <f t="shared" si="6"/>
        <v>0.6</v>
      </c>
      <c r="I99" s="3">
        <v>1</v>
      </c>
      <c r="J99" s="3">
        <v>1</v>
      </c>
      <c r="K99" s="3">
        <v>2</v>
      </c>
      <c r="L99" s="11">
        <v>2</v>
      </c>
      <c r="M99" s="3">
        <v>0</v>
      </c>
      <c r="N99" s="3">
        <v>1</v>
      </c>
      <c r="O99" s="3">
        <v>1</v>
      </c>
      <c r="P99" s="3">
        <v>1</v>
      </c>
      <c r="Q99" s="3">
        <v>0</v>
      </c>
      <c r="R99" s="3">
        <f t="shared" si="7"/>
        <v>8</v>
      </c>
      <c r="S99" s="27">
        <v>0</v>
      </c>
    </row>
    <row r="100" spans="1:19" s="13" customFormat="1" ht="81.75" customHeight="1" x14ac:dyDescent="0.25">
      <c r="A100" s="8" t="s">
        <v>412</v>
      </c>
      <c r="B100" s="15" t="s">
        <v>108</v>
      </c>
      <c r="C100" s="15" t="s">
        <v>185</v>
      </c>
      <c r="D100" s="16">
        <v>45961</v>
      </c>
      <c r="E100" s="4" t="s">
        <v>287</v>
      </c>
      <c r="F100" s="17">
        <v>20900</v>
      </c>
      <c r="G100" s="17">
        <v>15000</v>
      </c>
      <c r="H100" s="10">
        <f t="shared" si="6"/>
        <v>0.71770334928229662</v>
      </c>
      <c r="I100" s="3">
        <v>1</v>
      </c>
      <c r="J100" s="3">
        <v>1</v>
      </c>
      <c r="K100" s="3">
        <v>2</v>
      </c>
      <c r="L100" s="11">
        <v>1</v>
      </c>
      <c r="M100" s="3">
        <v>2</v>
      </c>
      <c r="N100" s="3">
        <v>2</v>
      </c>
      <c r="O100" s="3">
        <v>0</v>
      </c>
      <c r="P100" s="3">
        <v>1</v>
      </c>
      <c r="Q100" s="3">
        <v>0</v>
      </c>
      <c r="R100" s="3">
        <f t="shared" si="7"/>
        <v>9</v>
      </c>
      <c r="S100" s="27">
        <v>0</v>
      </c>
    </row>
    <row r="101" spans="1:19" s="13" customFormat="1" ht="81.75" customHeight="1" x14ac:dyDescent="0.25">
      <c r="A101" s="8" t="s">
        <v>413</v>
      </c>
      <c r="B101" s="15" t="s">
        <v>109</v>
      </c>
      <c r="C101" s="15" t="s">
        <v>20</v>
      </c>
      <c r="D101" s="16">
        <v>46008</v>
      </c>
      <c r="E101" s="4" t="s">
        <v>240</v>
      </c>
      <c r="F101" s="17">
        <v>24860.7</v>
      </c>
      <c r="G101" s="17">
        <v>15000</v>
      </c>
      <c r="H101" s="10">
        <f t="shared" si="6"/>
        <v>0.60336193268894278</v>
      </c>
      <c r="I101" s="3">
        <v>1</v>
      </c>
      <c r="J101" s="3">
        <v>1</v>
      </c>
      <c r="K101" s="3">
        <v>1</v>
      </c>
      <c r="L101" s="11">
        <v>2</v>
      </c>
      <c r="M101" s="3">
        <v>2</v>
      </c>
      <c r="N101" s="3">
        <v>2</v>
      </c>
      <c r="O101" s="3">
        <v>0</v>
      </c>
      <c r="P101" s="3">
        <v>2</v>
      </c>
      <c r="Q101" s="3">
        <v>1</v>
      </c>
      <c r="R101" s="3">
        <f t="shared" si="7"/>
        <v>11</v>
      </c>
      <c r="S101" s="27">
        <v>0</v>
      </c>
    </row>
    <row r="102" spans="1:19" s="13" customFormat="1" ht="81.75" customHeight="1" x14ac:dyDescent="0.25">
      <c r="A102" s="8" t="s">
        <v>414</v>
      </c>
      <c r="B102" s="15" t="s">
        <v>220</v>
      </c>
      <c r="C102" s="15" t="s">
        <v>22</v>
      </c>
      <c r="D102" s="16">
        <v>46008</v>
      </c>
      <c r="E102" s="4" t="s">
        <v>252</v>
      </c>
      <c r="F102" s="17">
        <v>40100</v>
      </c>
      <c r="G102" s="17">
        <v>15000</v>
      </c>
      <c r="H102" s="10">
        <f t="shared" ref="H102:H126" si="8">$G102/$F102</f>
        <v>0.37406483790523692</v>
      </c>
      <c r="I102" s="3">
        <v>1</v>
      </c>
      <c r="J102" s="3">
        <v>1</v>
      </c>
      <c r="K102" s="3">
        <v>1</v>
      </c>
      <c r="L102" s="11">
        <v>2</v>
      </c>
      <c r="M102" s="3">
        <v>2</v>
      </c>
      <c r="N102" s="3">
        <v>2</v>
      </c>
      <c r="O102" s="3">
        <v>1</v>
      </c>
      <c r="P102" s="3">
        <v>1</v>
      </c>
      <c r="Q102" s="3">
        <v>1</v>
      </c>
      <c r="R102" s="3">
        <f t="shared" si="7"/>
        <v>11</v>
      </c>
      <c r="S102" s="27">
        <v>0</v>
      </c>
    </row>
    <row r="103" spans="1:19" s="13" customFormat="1" ht="81.75" customHeight="1" x14ac:dyDescent="0.25">
      <c r="A103" s="8" t="s">
        <v>415</v>
      </c>
      <c r="B103" s="15" t="s">
        <v>110</v>
      </c>
      <c r="C103" s="15" t="s">
        <v>186</v>
      </c>
      <c r="D103" s="16">
        <v>46008</v>
      </c>
      <c r="E103" s="4" t="s">
        <v>247</v>
      </c>
      <c r="F103" s="17">
        <v>20700</v>
      </c>
      <c r="G103" s="17">
        <v>15000</v>
      </c>
      <c r="H103" s="10">
        <f t="shared" si="8"/>
        <v>0.72463768115942029</v>
      </c>
      <c r="I103" s="3">
        <v>1</v>
      </c>
      <c r="J103" s="3">
        <v>1</v>
      </c>
      <c r="K103" s="3">
        <v>1</v>
      </c>
      <c r="L103" s="11">
        <v>2</v>
      </c>
      <c r="M103" s="3">
        <v>1</v>
      </c>
      <c r="N103" s="3">
        <v>2</v>
      </c>
      <c r="O103" s="3">
        <v>0</v>
      </c>
      <c r="P103" s="3">
        <v>2</v>
      </c>
      <c r="Q103" s="3">
        <v>2</v>
      </c>
      <c r="R103" s="3">
        <f t="shared" si="7"/>
        <v>11</v>
      </c>
      <c r="S103" s="27">
        <v>0</v>
      </c>
    </row>
    <row r="104" spans="1:19" s="13" customFormat="1" ht="81.75" customHeight="1" x14ac:dyDescent="0.25">
      <c r="A104" s="8" t="s">
        <v>416</v>
      </c>
      <c r="B104" s="15" t="s">
        <v>111</v>
      </c>
      <c r="C104" s="15" t="s">
        <v>187</v>
      </c>
      <c r="D104" s="16">
        <v>46008</v>
      </c>
      <c r="E104" s="4" t="s">
        <v>240</v>
      </c>
      <c r="F104" s="17">
        <v>19120</v>
      </c>
      <c r="G104" s="17">
        <v>15000</v>
      </c>
      <c r="H104" s="10">
        <f t="shared" si="8"/>
        <v>0.78451882845188281</v>
      </c>
      <c r="I104" s="3">
        <v>1</v>
      </c>
      <c r="J104" s="3">
        <v>1</v>
      </c>
      <c r="K104" s="3">
        <v>1</v>
      </c>
      <c r="L104" s="11">
        <v>2</v>
      </c>
      <c r="M104" s="3">
        <v>2</v>
      </c>
      <c r="N104" s="3">
        <v>2</v>
      </c>
      <c r="O104" s="3">
        <v>0</v>
      </c>
      <c r="P104" s="3">
        <v>2</v>
      </c>
      <c r="Q104" s="3">
        <v>0</v>
      </c>
      <c r="R104" s="3">
        <f t="shared" si="7"/>
        <v>10</v>
      </c>
      <c r="S104" s="27">
        <v>0</v>
      </c>
    </row>
    <row r="105" spans="1:19" s="13" customFormat="1" ht="81.75" customHeight="1" x14ac:dyDescent="0.25">
      <c r="A105" s="8" t="s">
        <v>417</v>
      </c>
      <c r="B105" s="15" t="s">
        <v>112</v>
      </c>
      <c r="C105" s="15" t="s">
        <v>188</v>
      </c>
      <c r="D105" s="16">
        <v>45900</v>
      </c>
      <c r="E105" s="4" t="s">
        <v>302</v>
      </c>
      <c r="F105" s="17">
        <v>110000</v>
      </c>
      <c r="G105" s="17">
        <v>20000</v>
      </c>
      <c r="H105" s="10">
        <f t="shared" si="8"/>
        <v>0.18181818181818182</v>
      </c>
      <c r="I105" s="3">
        <v>1</v>
      </c>
      <c r="J105" s="3">
        <v>1</v>
      </c>
      <c r="K105" s="3">
        <v>2</v>
      </c>
      <c r="L105" s="11">
        <v>1</v>
      </c>
      <c r="M105" s="3">
        <v>2</v>
      </c>
      <c r="N105" s="3">
        <v>2</v>
      </c>
      <c r="O105" s="3">
        <v>0</v>
      </c>
      <c r="P105" s="3">
        <v>2</v>
      </c>
      <c r="Q105" s="3">
        <v>0</v>
      </c>
      <c r="R105" s="3">
        <f t="shared" ref="R105:R142" si="9">SUM(J105:Q105)</f>
        <v>10</v>
      </c>
      <c r="S105" s="27">
        <v>0</v>
      </c>
    </row>
    <row r="106" spans="1:19" s="13" customFormat="1" ht="81.75" customHeight="1" x14ac:dyDescent="0.25">
      <c r="A106" s="8" t="s">
        <v>418</v>
      </c>
      <c r="B106" s="15" t="s">
        <v>236</v>
      </c>
      <c r="C106" s="15" t="s">
        <v>16</v>
      </c>
      <c r="D106" s="16">
        <v>45915</v>
      </c>
      <c r="E106" s="4" t="s">
        <v>248</v>
      </c>
      <c r="F106" s="17">
        <v>24900</v>
      </c>
      <c r="G106" s="17">
        <v>15000</v>
      </c>
      <c r="H106" s="10">
        <f t="shared" si="8"/>
        <v>0.60240963855421692</v>
      </c>
      <c r="I106" s="3">
        <v>1</v>
      </c>
      <c r="J106" s="3">
        <v>1</v>
      </c>
      <c r="K106" s="3">
        <v>1</v>
      </c>
      <c r="L106" s="11">
        <v>2</v>
      </c>
      <c r="M106" s="3">
        <v>2</v>
      </c>
      <c r="N106" s="3">
        <v>2</v>
      </c>
      <c r="O106" s="3">
        <v>0</v>
      </c>
      <c r="P106" s="3">
        <v>2</v>
      </c>
      <c r="Q106" s="3">
        <v>1</v>
      </c>
      <c r="R106" s="3">
        <f t="shared" si="9"/>
        <v>11</v>
      </c>
      <c r="S106" s="27">
        <v>0</v>
      </c>
    </row>
    <row r="107" spans="1:19" s="13" customFormat="1" ht="81.75" customHeight="1" x14ac:dyDescent="0.25">
      <c r="A107" s="8" t="s">
        <v>419</v>
      </c>
      <c r="B107" s="15" t="s">
        <v>113</v>
      </c>
      <c r="C107" s="15" t="s">
        <v>189</v>
      </c>
      <c r="D107" s="16">
        <v>46008</v>
      </c>
      <c r="E107" s="4" t="s">
        <v>303</v>
      </c>
      <c r="F107" s="17">
        <v>36900</v>
      </c>
      <c r="G107" s="17">
        <v>15000</v>
      </c>
      <c r="H107" s="10">
        <f t="shared" si="8"/>
        <v>0.4065040650406504</v>
      </c>
      <c r="I107" s="3">
        <v>1</v>
      </c>
      <c r="J107" s="3">
        <v>1</v>
      </c>
      <c r="K107" s="3">
        <v>1</v>
      </c>
      <c r="L107" s="11">
        <v>2</v>
      </c>
      <c r="M107" s="3">
        <v>2</v>
      </c>
      <c r="N107" s="3">
        <v>2</v>
      </c>
      <c r="O107" s="3">
        <v>0</v>
      </c>
      <c r="P107" s="3">
        <v>2</v>
      </c>
      <c r="Q107" s="3">
        <v>1</v>
      </c>
      <c r="R107" s="3">
        <f t="shared" si="9"/>
        <v>11</v>
      </c>
      <c r="S107" s="27">
        <v>0</v>
      </c>
    </row>
    <row r="108" spans="1:19" s="13" customFormat="1" ht="81.75" customHeight="1" x14ac:dyDescent="0.25">
      <c r="A108" s="8" t="s">
        <v>420</v>
      </c>
      <c r="B108" s="15" t="s">
        <v>114</v>
      </c>
      <c r="C108" s="15" t="s">
        <v>190</v>
      </c>
      <c r="D108" s="16">
        <v>45930</v>
      </c>
      <c r="E108" s="4" t="s">
        <v>247</v>
      </c>
      <c r="F108" s="17">
        <v>25000</v>
      </c>
      <c r="G108" s="17">
        <v>15000</v>
      </c>
      <c r="H108" s="10">
        <f t="shared" si="8"/>
        <v>0.6</v>
      </c>
      <c r="I108" s="3">
        <v>1</v>
      </c>
      <c r="J108" s="3">
        <v>1</v>
      </c>
      <c r="K108" s="3">
        <v>1</v>
      </c>
      <c r="L108" s="11">
        <v>2</v>
      </c>
      <c r="M108" s="3">
        <v>2</v>
      </c>
      <c r="N108" s="3">
        <v>2</v>
      </c>
      <c r="O108" s="3">
        <v>0</v>
      </c>
      <c r="P108" s="3">
        <v>2</v>
      </c>
      <c r="Q108" s="3">
        <v>1</v>
      </c>
      <c r="R108" s="3">
        <f t="shared" si="9"/>
        <v>11</v>
      </c>
      <c r="S108" s="27">
        <v>0</v>
      </c>
    </row>
    <row r="109" spans="1:19" s="13" customFormat="1" ht="81.75" customHeight="1" x14ac:dyDescent="0.25">
      <c r="A109" s="8" t="s">
        <v>421</v>
      </c>
      <c r="B109" s="15" t="s">
        <v>234</v>
      </c>
      <c r="C109" s="15" t="s">
        <v>33</v>
      </c>
      <c r="D109" s="16">
        <v>46008</v>
      </c>
      <c r="E109" s="4" t="s">
        <v>240</v>
      </c>
      <c r="F109" s="17">
        <v>19100</v>
      </c>
      <c r="G109" s="17">
        <v>15000</v>
      </c>
      <c r="H109" s="10">
        <f t="shared" si="8"/>
        <v>0.78534031413612571</v>
      </c>
      <c r="I109" s="3">
        <v>1</v>
      </c>
      <c r="J109" s="3">
        <v>1</v>
      </c>
      <c r="K109" s="3">
        <v>1</v>
      </c>
      <c r="L109" s="11">
        <v>1</v>
      </c>
      <c r="M109" s="3">
        <v>2</v>
      </c>
      <c r="N109" s="3">
        <v>2</v>
      </c>
      <c r="O109" s="3">
        <v>2</v>
      </c>
      <c r="P109" s="3">
        <v>2</v>
      </c>
      <c r="Q109" s="3">
        <v>0</v>
      </c>
      <c r="R109" s="3">
        <f t="shared" si="9"/>
        <v>11</v>
      </c>
      <c r="S109" s="27">
        <v>0</v>
      </c>
    </row>
    <row r="110" spans="1:19" s="13" customFormat="1" ht="81.75" customHeight="1" x14ac:dyDescent="0.25">
      <c r="A110" s="8" t="s">
        <v>422</v>
      </c>
      <c r="B110" s="15" t="s">
        <v>235</v>
      </c>
      <c r="C110" s="31" t="s">
        <v>187</v>
      </c>
      <c r="D110" s="16">
        <v>45991</v>
      </c>
      <c r="E110" s="4" t="s">
        <v>261</v>
      </c>
      <c r="F110" s="17">
        <v>25030</v>
      </c>
      <c r="G110" s="17">
        <v>20000</v>
      </c>
      <c r="H110" s="10">
        <f t="shared" si="8"/>
        <v>0.79904115061925685</v>
      </c>
      <c r="I110" s="3">
        <v>1</v>
      </c>
      <c r="J110" s="3">
        <v>1</v>
      </c>
      <c r="K110" s="3">
        <v>1</v>
      </c>
      <c r="L110" s="11">
        <v>1</v>
      </c>
      <c r="M110" s="3">
        <v>1</v>
      </c>
      <c r="N110" s="3">
        <v>1</v>
      </c>
      <c r="O110" s="3">
        <v>0</v>
      </c>
      <c r="P110" s="3">
        <v>1</v>
      </c>
      <c r="Q110" s="3">
        <v>0</v>
      </c>
      <c r="R110" s="3">
        <f t="shared" si="9"/>
        <v>6</v>
      </c>
      <c r="S110" s="27">
        <v>0</v>
      </c>
    </row>
    <row r="111" spans="1:19" s="13" customFormat="1" ht="81.75" customHeight="1" x14ac:dyDescent="0.25">
      <c r="A111" s="8" t="s">
        <v>423</v>
      </c>
      <c r="B111" s="15" t="s">
        <v>233</v>
      </c>
      <c r="C111" s="15" t="s">
        <v>187</v>
      </c>
      <c r="D111" s="16">
        <v>46008</v>
      </c>
      <c r="E111" s="4" t="s">
        <v>240</v>
      </c>
      <c r="F111" s="17">
        <v>20900</v>
      </c>
      <c r="G111" s="17">
        <v>15000</v>
      </c>
      <c r="H111" s="10">
        <f t="shared" si="8"/>
        <v>0.71770334928229662</v>
      </c>
      <c r="I111" s="3">
        <v>1</v>
      </c>
      <c r="J111" s="3">
        <v>1</v>
      </c>
      <c r="K111" s="3">
        <v>2</v>
      </c>
      <c r="L111" s="11">
        <v>1</v>
      </c>
      <c r="M111" s="3">
        <v>1</v>
      </c>
      <c r="N111" s="3">
        <v>2</v>
      </c>
      <c r="O111" s="3">
        <v>0</v>
      </c>
      <c r="P111" s="3">
        <v>2</v>
      </c>
      <c r="Q111" s="3">
        <v>0</v>
      </c>
      <c r="R111" s="3">
        <f t="shared" si="9"/>
        <v>9</v>
      </c>
      <c r="S111" s="27">
        <v>0</v>
      </c>
    </row>
    <row r="112" spans="1:19" s="13" customFormat="1" ht="81.75" customHeight="1" x14ac:dyDescent="0.25">
      <c r="A112" s="8" t="s">
        <v>424</v>
      </c>
      <c r="B112" s="15" t="s">
        <v>232</v>
      </c>
      <c r="C112" s="15" t="s">
        <v>33</v>
      </c>
      <c r="D112" s="16">
        <v>46008</v>
      </c>
      <c r="E112" s="4" t="s">
        <v>240</v>
      </c>
      <c r="F112" s="17">
        <v>19000</v>
      </c>
      <c r="G112" s="17">
        <v>15000</v>
      </c>
      <c r="H112" s="10">
        <f t="shared" si="8"/>
        <v>0.78947368421052633</v>
      </c>
      <c r="I112" s="3">
        <v>1</v>
      </c>
      <c r="J112" s="3">
        <v>1</v>
      </c>
      <c r="K112" s="3">
        <v>1</v>
      </c>
      <c r="L112" s="11">
        <v>2</v>
      </c>
      <c r="M112" s="3">
        <v>2</v>
      </c>
      <c r="N112" s="3">
        <v>2</v>
      </c>
      <c r="O112" s="3">
        <v>0</v>
      </c>
      <c r="P112" s="3">
        <v>1</v>
      </c>
      <c r="Q112" s="3">
        <v>0</v>
      </c>
      <c r="R112" s="3">
        <f t="shared" si="9"/>
        <v>9</v>
      </c>
      <c r="S112" s="27">
        <v>0</v>
      </c>
    </row>
    <row r="113" spans="1:19" s="13" customFormat="1" ht="81.75" customHeight="1" x14ac:dyDescent="0.25">
      <c r="A113" s="8" t="s">
        <v>425</v>
      </c>
      <c r="B113" s="15" t="s">
        <v>115</v>
      </c>
      <c r="C113" s="15" t="s">
        <v>33</v>
      </c>
      <c r="D113" s="16">
        <v>46008</v>
      </c>
      <c r="E113" s="4" t="s">
        <v>240</v>
      </c>
      <c r="F113" s="17">
        <v>19700</v>
      </c>
      <c r="G113" s="17">
        <v>15000</v>
      </c>
      <c r="H113" s="10">
        <f t="shared" si="8"/>
        <v>0.76142131979695427</v>
      </c>
      <c r="I113" s="3">
        <v>1</v>
      </c>
      <c r="J113" s="3">
        <v>1</v>
      </c>
      <c r="K113" s="3">
        <v>1</v>
      </c>
      <c r="L113" s="11">
        <v>2</v>
      </c>
      <c r="M113" s="3">
        <v>2</v>
      </c>
      <c r="N113" s="3">
        <v>2</v>
      </c>
      <c r="O113" s="3">
        <v>1</v>
      </c>
      <c r="P113" s="3">
        <v>2</v>
      </c>
      <c r="Q113" s="3">
        <v>0</v>
      </c>
      <c r="R113" s="3">
        <f t="shared" si="9"/>
        <v>11</v>
      </c>
      <c r="S113" s="27">
        <v>0</v>
      </c>
    </row>
    <row r="114" spans="1:19" s="13" customFormat="1" ht="81.75" customHeight="1" x14ac:dyDescent="0.25">
      <c r="A114" s="8" t="s">
        <v>426</v>
      </c>
      <c r="B114" s="15" t="s">
        <v>116</v>
      </c>
      <c r="C114" s="15" t="s">
        <v>146</v>
      </c>
      <c r="D114" s="16">
        <v>46008</v>
      </c>
      <c r="E114" s="4" t="s">
        <v>239</v>
      </c>
      <c r="F114" s="17">
        <v>23000</v>
      </c>
      <c r="G114" s="17">
        <v>15000</v>
      </c>
      <c r="H114" s="10">
        <f t="shared" si="8"/>
        <v>0.65217391304347827</v>
      </c>
      <c r="I114" s="3">
        <v>1</v>
      </c>
      <c r="J114" s="3">
        <v>1</v>
      </c>
      <c r="K114" s="3">
        <v>1</v>
      </c>
      <c r="L114" s="11">
        <v>1</v>
      </c>
      <c r="M114" s="3">
        <v>0</v>
      </c>
      <c r="N114" s="3">
        <v>1</v>
      </c>
      <c r="O114" s="3">
        <v>1</v>
      </c>
      <c r="P114" s="3">
        <v>1</v>
      </c>
      <c r="Q114" s="3">
        <v>1</v>
      </c>
      <c r="R114" s="3">
        <f t="shared" si="9"/>
        <v>7</v>
      </c>
      <c r="S114" s="27">
        <v>0</v>
      </c>
    </row>
    <row r="115" spans="1:19" s="13" customFormat="1" ht="81.75" customHeight="1" x14ac:dyDescent="0.25">
      <c r="A115" s="8" t="s">
        <v>427</v>
      </c>
      <c r="B115" s="15" t="s">
        <v>117</v>
      </c>
      <c r="C115" s="15" t="s">
        <v>191</v>
      </c>
      <c r="D115" s="16">
        <v>46008</v>
      </c>
      <c r="E115" s="4" t="s">
        <v>306</v>
      </c>
      <c r="F115" s="17">
        <v>18820</v>
      </c>
      <c r="G115" s="17">
        <v>15000</v>
      </c>
      <c r="H115" s="10">
        <f t="shared" si="8"/>
        <v>0.79702444208289058</v>
      </c>
      <c r="I115" s="3">
        <v>1</v>
      </c>
      <c r="J115" s="3">
        <v>1</v>
      </c>
      <c r="K115" s="3">
        <v>1</v>
      </c>
      <c r="L115" s="11">
        <v>2</v>
      </c>
      <c r="M115" s="3">
        <v>0</v>
      </c>
      <c r="N115" s="3">
        <v>2</v>
      </c>
      <c r="O115" s="3">
        <v>0</v>
      </c>
      <c r="P115" s="3">
        <v>2</v>
      </c>
      <c r="Q115" s="3">
        <v>1</v>
      </c>
      <c r="R115" s="3">
        <f t="shared" si="9"/>
        <v>9</v>
      </c>
      <c r="S115" s="27">
        <v>0</v>
      </c>
    </row>
    <row r="116" spans="1:19" s="13" customFormat="1" ht="81.75" customHeight="1" x14ac:dyDescent="0.25">
      <c r="A116" s="8" t="s">
        <v>428</v>
      </c>
      <c r="B116" s="15" t="s">
        <v>118</v>
      </c>
      <c r="C116" s="15" t="s">
        <v>20</v>
      </c>
      <c r="D116" s="16">
        <v>46008</v>
      </c>
      <c r="E116" s="4" t="s">
        <v>252</v>
      </c>
      <c r="F116" s="17">
        <v>19200</v>
      </c>
      <c r="G116" s="17">
        <v>15000</v>
      </c>
      <c r="H116" s="10">
        <f t="shared" si="8"/>
        <v>0.78125</v>
      </c>
      <c r="I116" s="3">
        <v>1</v>
      </c>
      <c r="J116" s="3">
        <v>1</v>
      </c>
      <c r="K116" s="3">
        <v>1</v>
      </c>
      <c r="L116" s="11">
        <v>2</v>
      </c>
      <c r="M116" s="3">
        <v>2</v>
      </c>
      <c r="N116" s="3">
        <v>2</v>
      </c>
      <c r="O116" s="3">
        <v>1</v>
      </c>
      <c r="P116" s="3">
        <v>2</v>
      </c>
      <c r="Q116" s="3">
        <v>0</v>
      </c>
      <c r="R116" s="3">
        <f t="shared" si="9"/>
        <v>11</v>
      </c>
      <c r="S116" s="27">
        <v>0</v>
      </c>
    </row>
    <row r="117" spans="1:19" s="13" customFormat="1" ht="81.75" customHeight="1" x14ac:dyDescent="0.25">
      <c r="A117" s="8" t="s">
        <v>429</v>
      </c>
      <c r="B117" s="15" t="s">
        <v>119</v>
      </c>
      <c r="C117" s="15" t="s">
        <v>192</v>
      </c>
      <c r="D117" s="16">
        <v>46008</v>
      </c>
      <c r="E117" s="4" t="s">
        <v>307</v>
      </c>
      <c r="F117" s="17">
        <v>36080</v>
      </c>
      <c r="G117" s="17">
        <v>20000</v>
      </c>
      <c r="H117" s="10">
        <f t="shared" si="8"/>
        <v>0.55432372505543237</v>
      </c>
      <c r="I117" s="3">
        <v>1</v>
      </c>
      <c r="J117" s="3">
        <v>1</v>
      </c>
      <c r="K117" s="3">
        <v>1</v>
      </c>
      <c r="L117" s="11">
        <v>2</v>
      </c>
      <c r="M117" s="3">
        <v>2</v>
      </c>
      <c r="N117" s="3">
        <v>2</v>
      </c>
      <c r="O117" s="3">
        <v>2</v>
      </c>
      <c r="P117" s="3">
        <v>1</v>
      </c>
      <c r="Q117" s="3">
        <v>0</v>
      </c>
      <c r="R117" s="3">
        <f t="shared" si="9"/>
        <v>11</v>
      </c>
      <c r="S117" s="27">
        <v>0</v>
      </c>
    </row>
    <row r="118" spans="1:19" s="13" customFormat="1" ht="81.75" customHeight="1" x14ac:dyDescent="0.25">
      <c r="A118" s="8" t="s">
        <v>430</v>
      </c>
      <c r="B118" s="15" t="s">
        <v>120</v>
      </c>
      <c r="C118" s="15" t="s">
        <v>22</v>
      </c>
      <c r="D118" s="16">
        <v>46008</v>
      </c>
      <c r="E118" s="4" t="s">
        <v>277</v>
      </c>
      <c r="F118" s="17">
        <v>52300</v>
      </c>
      <c r="G118" s="17">
        <v>15000</v>
      </c>
      <c r="H118" s="10">
        <f t="shared" si="8"/>
        <v>0.28680688336520077</v>
      </c>
      <c r="I118" s="3">
        <v>1</v>
      </c>
      <c r="J118" s="3">
        <v>1</v>
      </c>
      <c r="K118" s="3">
        <v>2</v>
      </c>
      <c r="L118" s="11">
        <v>2</v>
      </c>
      <c r="M118" s="3">
        <v>1</v>
      </c>
      <c r="N118" s="3">
        <v>1</v>
      </c>
      <c r="O118" s="3">
        <v>0</v>
      </c>
      <c r="P118" s="3">
        <v>1</v>
      </c>
      <c r="Q118" s="3">
        <v>0</v>
      </c>
      <c r="R118" s="3">
        <f t="shared" si="9"/>
        <v>8</v>
      </c>
      <c r="S118" s="27">
        <v>0</v>
      </c>
    </row>
    <row r="119" spans="1:19" s="13" customFormat="1" ht="81.75" customHeight="1" x14ac:dyDescent="0.25">
      <c r="A119" s="8" t="s">
        <v>431</v>
      </c>
      <c r="B119" s="15" t="s">
        <v>231</v>
      </c>
      <c r="C119" s="15" t="s">
        <v>16</v>
      </c>
      <c r="D119" s="16">
        <v>46008</v>
      </c>
      <c r="E119" s="4" t="s">
        <v>264</v>
      </c>
      <c r="F119" s="17">
        <v>25000</v>
      </c>
      <c r="G119" s="17">
        <v>15000</v>
      </c>
      <c r="H119" s="10">
        <f t="shared" si="8"/>
        <v>0.6</v>
      </c>
      <c r="I119" s="3">
        <v>1</v>
      </c>
      <c r="J119" s="3">
        <v>1</v>
      </c>
      <c r="K119" s="3">
        <v>1</v>
      </c>
      <c r="L119" s="11">
        <v>2</v>
      </c>
      <c r="M119" s="3">
        <v>1</v>
      </c>
      <c r="N119" s="3">
        <v>1</v>
      </c>
      <c r="O119" s="3">
        <v>0</v>
      </c>
      <c r="P119" s="3">
        <v>0</v>
      </c>
      <c r="Q119" s="3">
        <v>0</v>
      </c>
      <c r="R119" s="3">
        <f t="shared" si="9"/>
        <v>6</v>
      </c>
      <c r="S119" s="27">
        <v>0</v>
      </c>
    </row>
    <row r="120" spans="1:19" s="13" customFormat="1" ht="81.75" customHeight="1" x14ac:dyDescent="0.25">
      <c r="A120" s="8" t="s">
        <v>432</v>
      </c>
      <c r="B120" s="15" t="s">
        <v>230</v>
      </c>
      <c r="C120" s="15" t="s">
        <v>193</v>
      </c>
      <c r="D120" s="16">
        <v>46008</v>
      </c>
      <c r="E120" s="4" t="s">
        <v>308</v>
      </c>
      <c r="F120" s="17">
        <v>26000</v>
      </c>
      <c r="G120" s="17">
        <v>20000</v>
      </c>
      <c r="H120" s="10">
        <f t="shared" si="8"/>
        <v>0.76923076923076927</v>
      </c>
      <c r="I120" s="3">
        <v>1</v>
      </c>
      <c r="J120" s="3">
        <v>0</v>
      </c>
      <c r="K120" s="3">
        <v>2</v>
      </c>
      <c r="L120" s="11">
        <v>2</v>
      </c>
      <c r="M120" s="3">
        <v>1</v>
      </c>
      <c r="N120" s="3">
        <v>2</v>
      </c>
      <c r="O120" s="3">
        <v>2</v>
      </c>
      <c r="P120" s="3">
        <v>1</v>
      </c>
      <c r="Q120" s="3">
        <v>1</v>
      </c>
      <c r="R120" s="3">
        <f t="shared" si="9"/>
        <v>11</v>
      </c>
      <c r="S120" s="27">
        <v>0</v>
      </c>
    </row>
    <row r="121" spans="1:19" s="13" customFormat="1" ht="81.75" customHeight="1" x14ac:dyDescent="0.25">
      <c r="A121" s="8" t="s">
        <v>433</v>
      </c>
      <c r="B121" s="15" t="s">
        <v>229</v>
      </c>
      <c r="C121" s="15" t="s">
        <v>22</v>
      </c>
      <c r="D121" s="16">
        <v>46008</v>
      </c>
      <c r="E121" s="4" t="s">
        <v>252</v>
      </c>
      <c r="F121" s="17">
        <v>48600</v>
      </c>
      <c r="G121" s="17">
        <v>15000</v>
      </c>
      <c r="H121" s="10">
        <f t="shared" si="8"/>
        <v>0.30864197530864196</v>
      </c>
      <c r="I121" s="3">
        <v>1</v>
      </c>
      <c r="J121" s="3">
        <v>1</v>
      </c>
      <c r="K121" s="3">
        <v>1</v>
      </c>
      <c r="L121" s="11">
        <v>2</v>
      </c>
      <c r="M121" s="3">
        <v>2</v>
      </c>
      <c r="N121" s="3">
        <v>2</v>
      </c>
      <c r="O121" s="3">
        <v>0</v>
      </c>
      <c r="P121" s="3">
        <v>2</v>
      </c>
      <c r="Q121" s="3">
        <v>1</v>
      </c>
      <c r="R121" s="3">
        <f t="shared" si="9"/>
        <v>11</v>
      </c>
      <c r="S121" s="27">
        <v>0</v>
      </c>
    </row>
    <row r="122" spans="1:19" s="13" customFormat="1" ht="81.75" customHeight="1" x14ac:dyDescent="0.25">
      <c r="A122" s="8" t="s">
        <v>434</v>
      </c>
      <c r="B122" s="15" t="s">
        <v>121</v>
      </c>
      <c r="C122" s="15" t="s">
        <v>194</v>
      </c>
      <c r="D122" s="16">
        <v>46008</v>
      </c>
      <c r="E122" s="4" t="s">
        <v>240</v>
      </c>
      <c r="F122" s="17">
        <v>49620</v>
      </c>
      <c r="G122" s="17">
        <v>15000</v>
      </c>
      <c r="H122" s="10">
        <f t="shared" si="8"/>
        <v>0.30229746070133012</v>
      </c>
      <c r="I122" s="3">
        <v>1</v>
      </c>
      <c r="J122" s="3">
        <v>1</v>
      </c>
      <c r="K122" s="3">
        <v>2</v>
      </c>
      <c r="L122" s="11">
        <v>2</v>
      </c>
      <c r="M122" s="3">
        <v>2</v>
      </c>
      <c r="N122" s="3">
        <v>2</v>
      </c>
      <c r="O122" s="3">
        <v>0</v>
      </c>
      <c r="P122" s="3">
        <v>2</v>
      </c>
      <c r="Q122" s="3">
        <v>0</v>
      </c>
      <c r="R122" s="3">
        <f t="shared" si="9"/>
        <v>11</v>
      </c>
      <c r="S122" s="27">
        <v>0</v>
      </c>
    </row>
    <row r="123" spans="1:19" s="13" customFormat="1" ht="81.75" customHeight="1" x14ac:dyDescent="0.25">
      <c r="A123" s="8" t="s">
        <v>435</v>
      </c>
      <c r="B123" s="15" t="s">
        <v>122</v>
      </c>
      <c r="C123" s="15" t="s">
        <v>195</v>
      </c>
      <c r="D123" s="16">
        <v>46008</v>
      </c>
      <c r="E123" s="4" t="s">
        <v>309</v>
      </c>
      <c r="F123" s="17">
        <v>18750</v>
      </c>
      <c r="G123" s="17">
        <v>15000</v>
      </c>
      <c r="H123" s="10">
        <f t="shared" si="8"/>
        <v>0.8</v>
      </c>
      <c r="I123" s="3">
        <v>1</v>
      </c>
      <c r="J123" s="3">
        <v>0</v>
      </c>
      <c r="K123" s="3">
        <v>1</v>
      </c>
      <c r="L123" s="11">
        <v>2</v>
      </c>
      <c r="M123" s="3">
        <v>2</v>
      </c>
      <c r="N123" s="3">
        <v>2</v>
      </c>
      <c r="O123" s="3">
        <v>0</v>
      </c>
      <c r="P123" s="3">
        <v>2</v>
      </c>
      <c r="Q123" s="3">
        <v>0</v>
      </c>
      <c r="R123" s="3">
        <f t="shared" si="9"/>
        <v>9</v>
      </c>
      <c r="S123" s="27">
        <v>0</v>
      </c>
    </row>
    <row r="124" spans="1:19" s="13" customFormat="1" ht="81.75" customHeight="1" x14ac:dyDescent="0.25">
      <c r="A124" s="8" t="s">
        <v>436</v>
      </c>
      <c r="B124" s="15" t="s">
        <v>123</v>
      </c>
      <c r="C124" s="15" t="s">
        <v>196</v>
      </c>
      <c r="D124" s="16">
        <v>46008</v>
      </c>
      <c r="E124" s="4" t="s">
        <v>240</v>
      </c>
      <c r="F124" s="17">
        <v>36910</v>
      </c>
      <c r="G124" s="17">
        <v>15000</v>
      </c>
      <c r="H124" s="10">
        <f t="shared" si="8"/>
        <v>0.406393931183961</v>
      </c>
      <c r="I124" s="3">
        <v>1</v>
      </c>
      <c r="J124" s="3">
        <v>1</v>
      </c>
      <c r="K124" s="3">
        <v>2</v>
      </c>
      <c r="L124" s="11">
        <v>2</v>
      </c>
      <c r="M124" s="3">
        <v>2</v>
      </c>
      <c r="N124" s="3">
        <v>2</v>
      </c>
      <c r="O124" s="3">
        <v>0</v>
      </c>
      <c r="P124" s="3">
        <v>2</v>
      </c>
      <c r="Q124" s="3">
        <v>0</v>
      </c>
      <c r="R124" s="3">
        <f t="shared" si="9"/>
        <v>11</v>
      </c>
      <c r="S124" s="27">
        <v>0</v>
      </c>
    </row>
    <row r="125" spans="1:19" s="13" customFormat="1" ht="81.75" customHeight="1" x14ac:dyDescent="0.25">
      <c r="A125" s="8" t="s">
        <v>437</v>
      </c>
      <c r="B125" s="15" t="s">
        <v>124</v>
      </c>
      <c r="C125" s="15" t="s">
        <v>197</v>
      </c>
      <c r="D125" s="16">
        <v>46008</v>
      </c>
      <c r="E125" s="4" t="s">
        <v>240</v>
      </c>
      <c r="F125" s="17">
        <v>19280</v>
      </c>
      <c r="G125" s="17">
        <v>15000</v>
      </c>
      <c r="H125" s="10">
        <f t="shared" si="8"/>
        <v>0.77800829875518673</v>
      </c>
      <c r="I125" s="3">
        <v>1</v>
      </c>
      <c r="J125" s="3">
        <v>1</v>
      </c>
      <c r="K125" s="3">
        <v>2</v>
      </c>
      <c r="L125" s="11">
        <v>2</v>
      </c>
      <c r="M125" s="3">
        <v>2</v>
      </c>
      <c r="N125" s="3">
        <v>2</v>
      </c>
      <c r="O125" s="3">
        <v>0</v>
      </c>
      <c r="P125" s="3">
        <v>2</v>
      </c>
      <c r="Q125" s="3">
        <v>0</v>
      </c>
      <c r="R125" s="3">
        <f t="shared" si="9"/>
        <v>11</v>
      </c>
      <c r="S125" s="27">
        <v>0</v>
      </c>
    </row>
    <row r="126" spans="1:19" s="13" customFormat="1" ht="81.75" customHeight="1" x14ac:dyDescent="0.25">
      <c r="A126" s="8" t="s">
        <v>438</v>
      </c>
      <c r="B126" s="15" t="s">
        <v>125</v>
      </c>
      <c r="C126" s="15" t="s">
        <v>29</v>
      </c>
      <c r="D126" s="16">
        <v>46008</v>
      </c>
      <c r="E126" s="4" t="s">
        <v>294</v>
      </c>
      <c r="F126" s="17">
        <v>18760</v>
      </c>
      <c r="G126" s="17">
        <v>15000</v>
      </c>
      <c r="H126" s="10">
        <f t="shared" si="8"/>
        <v>0.79957356076759056</v>
      </c>
      <c r="I126" s="3">
        <v>1</v>
      </c>
      <c r="J126" s="3">
        <v>1</v>
      </c>
      <c r="K126" s="3">
        <v>2</v>
      </c>
      <c r="L126" s="11">
        <v>2</v>
      </c>
      <c r="M126" s="3">
        <v>2</v>
      </c>
      <c r="N126" s="3">
        <v>2</v>
      </c>
      <c r="O126" s="3">
        <v>0</v>
      </c>
      <c r="P126" s="3">
        <v>1</v>
      </c>
      <c r="Q126" s="3">
        <v>0</v>
      </c>
      <c r="R126" s="3">
        <f t="shared" si="9"/>
        <v>10</v>
      </c>
      <c r="S126" s="27">
        <v>0</v>
      </c>
    </row>
    <row r="127" spans="1:19" s="13" customFormat="1" ht="81.75" customHeight="1" x14ac:dyDescent="0.25">
      <c r="A127" s="8" t="s">
        <v>439</v>
      </c>
      <c r="B127" s="15" t="s">
        <v>126</v>
      </c>
      <c r="C127" s="15" t="s">
        <v>28</v>
      </c>
      <c r="D127" s="16">
        <v>46008</v>
      </c>
      <c r="E127" s="4" t="s">
        <v>266</v>
      </c>
      <c r="F127" s="17">
        <v>18750</v>
      </c>
      <c r="G127" s="17">
        <v>15000</v>
      </c>
      <c r="H127" s="10">
        <f t="shared" ref="H127:H142" si="10">$G127/$F127</f>
        <v>0.8</v>
      </c>
      <c r="I127" s="3">
        <v>1</v>
      </c>
      <c r="J127" s="3">
        <v>1</v>
      </c>
      <c r="K127" s="3">
        <v>1</v>
      </c>
      <c r="L127" s="11">
        <v>2</v>
      </c>
      <c r="M127" s="3">
        <v>2</v>
      </c>
      <c r="N127" s="3">
        <v>2</v>
      </c>
      <c r="O127" s="3">
        <v>0</v>
      </c>
      <c r="P127" s="3">
        <v>2</v>
      </c>
      <c r="Q127" s="3">
        <v>1</v>
      </c>
      <c r="R127" s="3">
        <f t="shared" si="9"/>
        <v>11</v>
      </c>
      <c r="S127" s="27">
        <v>0</v>
      </c>
    </row>
    <row r="128" spans="1:19" s="13" customFormat="1" ht="81.75" customHeight="1" x14ac:dyDescent="0.25">
      <c r="A128" s="8" t="s">
        <v>440</v>
      </c>
      <c r="B128" s="15" t="s">
        <v>127</v>
      </c>
      <c r="C128" s="15" t="s">
        <v>198</v>
      </c>
      <c r="D128" s="16">
        <v>46008</v>
      </c>
      <c r="E128" s="4" t="s">
        <v>310</v>
      </c>
      <c r="F128" s="17">
        <v>19800</v>
      </c>
      <c r="G128" s="17">
        <v>15000</v>
      </c>
      <c r="H128" s="10">
        <f t="shared" si="10"/>
        <v>0.75757575757575757</v>
      </c>
      <c r="I128" s="3">
        <v>1</v>
      </c>
      <c r="J128" s="3">
        <v>0</v>
      </c>
      <c r="K128" s="3">
        <v>1</v>
      </c>
      <c r="L128" s="11">
        <v>1</v>
      </c>
      <c r="M128" s="3">
        <v>1</v>
      </c>
      <c r="N128" s="3">
        <v>2</v>
      </c>
      <c r="O128" s="3">
        <v>0</v>
      </c>
      <c r="P128" s="3">
        <v>2</v>
      </c>
      <c r="Q128" s="3">
        <v>0</v>
      </c>
      <c r="R128" s="3">
        <f t="shared" si="9"/>
        <v>7</v>
      </c>
      <c r="S128" s="27">
        <v>0</v>
      </c>
    </row>
    <row r="129" spans="1:19" s="13" customFormat="1" ht="81.75" customHeight="1" x14ac:dyDescent="0.25">
      <c r="A129" s="8" t="s">
        <v>441</v>
      </c>
      <c r="B129" s="15" t="s">
        <v>228</v>
      </c>
      <c r="C129" s="15" t="s">
        <v>199</v>
      </c>
      <c r="D129" s="16">
        <v>45871</v>
      </c>
      <c r="E129" s="4" t="s">
        <v>311</v>
      </c>
      <c r="F129" s="17">
        <v>40700</v>
      </c>
      <c r="G129" s="17">
        <v>20000</v>
      </c>
      <c r="H129" s="10">
        <f t="shared" si="10"/>
        <v>0.49140049140049141</v>
      </c>
      <c r="I129" s="3">
        <v>1</v>
      </c>
      <c r="J129" s="3">
        <v>1</v>
      </c>
      <c r="K129" s="3">
        <v>1</v>
      </c>
      <c r="L129" s="11">
        <v>2</v>
      </c>
      <c r="M129" s="3">
        <v>2</v>
      </c>
      <c r="N129" s="3">
        <v>2</v>
      </c>
      <c r="O129" s="3">
        <v>2</v>
      </c>
      <c r="P129" s="3">
        <v>1</v>
      </c>
      <c r="Q129" s="3">
        <v>0</v>
      </c>
      <c r="R129" s="3">
        <f t="shared" si="9"/>
        <v>11</v>
      </c>
      <c r="S129" s="27">
        <v>0</v>
      </c>
    </row>
    <row r="130" spans="1:19" s="13" customFormat="1" ht="81.75" customHeight="1" x14ac:dyDescent="0.25">
      <c r="A130" s="8" t="s">
        <v>442</v>
      </c>
      <c r="B130" s="15" t="s">
        <v>128</v>
      </c>
      <c r="C130" s="15" t="s">
        <v>200</v>
      </c>
      <c r="D130" s="16">
        <v>46008</v>
      </c>
      <c r="E130" s="4" t="s">
        <v>266</v>
      </c>
      <c r="F130" s="17">
        <v>19240</v>
      </c>
      <c r="G130" s="17">
        <v>15000</v>
      </c>
      <c r="H130" s="10">
        <f t="shared" si="10"/>
        <v>0.77962577962577961</v>
      </c>
      <c r="I130" s="3">
        <v>1</v>
      </c>
      <c r="J130" s="3">
        <v>1</v>
      </c>
      <c r="K130" s="3">
        <v>1</v>
      </c>
      <c r="L130" s="11">
        <v>1</v>
      </c>
      <c r="M130" s="3">
        <v>0</v>
      </c>
      <c r="N130" s="3">
        <v>1</v>
      </c>
      <c r="O130" s="3">
        <v>0</v>
      </c>
      <c r="P130" s="3">
        <v>1</v>
      </c>
      <c r="Q130" s="3">
        <v>1</v>
      </c>
      <c r="R130" s="3">
        <f t="shared" si="9"/>
        <v>6</v>
      </c>
      <c r="S130" s="27">
        <v>0</v>
      </c>
    </row>
    <row r="131" spans="1:19" s="13" customFormat="1" ht="81.75" customHeight="1" x14ac:dyDescent="0.25">
      <c r="A131" s="8" t="s">
        <v>443</v>
      </c>
      <c r="B131" s="15" t="s">
        <v>226</v>
      </c>
      <c r="C131" s="15" t="s">
        <v>19</v>
      </c>
      <c r="D131" s="16">
        <v>46008</v>
      </c>
      <c r="E131" s="4" t="s">
        <v>242</v>
      </c>
      <c r="F131" s="17">
        <v>25140</v>
      </c>
      <c r="G131" s="17">
        <v>20000</v>
      </c>
      <c r="H131" s="10">
        <f t="shared" si="10"/>
        <v>0.79554494828957834</v>
      </c>
      <c r="I131" s="3">
        <v>1</v>
      </c>
      <c r="J131" s="3">
        <v>1</v>
      </c>
      <c r="K131" s="3">
        <v>2</v>
      </c>
      <c r="L131" s="11">
        <v>2</v>
      </c>
      <c r="M131" s="3">
        <v>2</v>
      </c>
      <c r="N131" s="3">
        <v>2</v>
      </c>
      <c r="O131" s="3">
        <v>0</v>
      </c>
      <c r="P131" s="3">
        <v>2</v>
      </c>
      <c r="Q131" s="3">
        <v>0</v>
      </c>
      <c r="R131" s="3">
        <f t="shared" si="9"/>
        <v>11</v>
      </c>
      <c r="S131" s="27">
        <v>0</v>
      </c>
    </row>
    <row r="132" spans="1:19" s="13" customFormat="1" ht="81.75" customHeight="1" x14ac:dyDescent="0.25">
      <c r="A132" s="8" t="s">
        <v>444</v>
      </c>
      <c r="B132" s="15" t="s">
        <v>227</v>
      </c>
      <c r="C132" s="15" t="s">
        <v>201</v>
      </c>
      <c r="D132" s="16">
        <v>46008</v>
      </c>
      <c r="E132" s="4" t="s">
        <v>312</v>
      </c>
      <c r="F132" s="17">
        <v>27100</v>
      </c>
      <c r="G132" s="17">
        <v>20000</v>
      </c>
      <c r="H132" s="10">
        <f t="shared" si="10"/>
        <v>0.73800738007380073</v>
      </c>
      <c r="I132" s="3">
        <v>1</v>
      </c>
      <c r="J132" s="3">
        <v>1</v>
      </c>
      <c r="K132" s="3">
        <v>1</v>
      </c>
      <c r="L132" s="11">
        <v>1</v>
      </c>
      <c r="M132" s="3">
        <v>2</v>
      </c>
      <c r="N132" s="3">
        <v>2</v>
      </c>
      <c r="O132" s="3">
        <v>1</v>
      </c>
      <c r="P132" s="3">
        <v>1</v>
      </c>
      <c r="Q132" s="3">
        <v>0</v>
      </c>
      <c r="R132" s="3">
        <f t="shared" si="9"/>
        <v>9</v>
      </c>
      <c r="S132" s="27">
        <v>0</v>
      </c>
    </row>
    <row r="133" spans="1:19" s="13" customFormat="1" ht="81.75" customHeight="1" x14ac:dyDescent="0.25">
      <c r="A133" s="8" t="s">
        <v>445</v>
      </c>
      <c r="B133" s="15" t="s">
        <v>129</v>
      </c>
      <c r="C133" s="15" t="s">
        <v>202</v>
      </c>
      <c r="D133" s="16">
        <v>46008</v>
      </c>
      <c r="E133" s="4" t="s">
        <v>240</v>
      </c>
      <c r="F133" s="17">
        <v>20000</v>
      </c>
      <c r="G133" s="17">
        <v>15000</v>
      </c>
      <c r="H133" s="10">
        <f t="shared" si="10"/>
        <v>0.75</v>
      </c>
      <c r="I133" s="3">
        <v>1</v>
      </c>
      <c r="J133" s="3">
        <v>0</v>
      </c>
      <c r="K133" s="3">
        <v>2</v>
      </c>
      <c r="L133" s="11">
        <v>2</v>
      </c>
      <c r="M133" s="3">
        <v>1</v>
      </c>
      <c r="N133" s="3">
        <v>2</v>
      </c>
      <c r="O133" s="3">
        <v>2</v>
      </c>
      <c r="P133" s="3">
        <v>1</v>
      </c>
      <c r="Q133" s="3">
        <v>0</v>
      </c>
      <c r="R133" s="3">
        <f t="shared" si="9"/>
        <v>10</v>
      </c>
      <c r="S133" s="27">
        <v>0</v>
      </c>
    </row>
    <row r="134" spans="1:19" s="13" customFormat="1" ht="81.75" customHeight="1" x14ac:dyDescent="0.25">
      <c r="A134" s="8" t="s">
        <v>446</v>
      </c>
      <c r="B134" s="15" t="s">
        <v>225</v>
      </c>
      <c r="C134" s="15" t="s">
        <v>203</v>
      </c>
      <c r="D134" s="16">
        <v>46008</v>
      </c>
      <c r="E134" s="4" t="s">
        <v>240</v>
      </c>
      <c r="F134" s="17">
        <v>20000</v>
      </c>
      <c r="G134" s="17">
        <v>15000</v>
      </c>
      <c r="H134" s="10">
        <f t="shared" si="10"/>
        <v>0.75</v>
      </c>
      <c r="I134" s="3">
        <v>1</v>
      </c>
      <c r="J134" s="3">
        <v>0</v>
      </c>
      <c r="K134" s="3">
        <v>2</v>
      </c>
      <c r="L134" s="11">
        <v>2</v>
      </c>
      <c r="M134" s="3">
        <v>2</v>
      </c>
      <c r="N134" s="3">
        <v>2</v>
      </c>
      <c r="O134" s="3">
        <v>2</v>
      </c>
      <c r="P134" s="3">
        <v>1</v>
      </c>
      <c r="Q134" s="3">
        <v>0</v>
      </c>
      <c r="R134" s="3">
        <f t="shared" si="9"/>
        <v>11</v>
      </c>
      <c r="S134" s="27">
        <v>0</v>
      </c>
    </row>
    <row r="135" spans="1:19" s="13" customFormat="1" ht="81.75" customHeight="1" x14ac:dyDescent="0.25">
      <c r="A135" s="8" t="s">
        <v>447</v>
      </c>
      <c r="B135" s="15" t="s">
        <v>130</v>
      </c>
      <c r="C135" s="15" t="s">
        <v>204</v>
      </c>
      <c r="D135" s="16">
        <v>46008</v>
      </c>
      <c r="E135" s="4" t="s">
        <v>240</v>
      </c>
      <c r="F135" s="17">
        <v>20000</v>
      </c>
      <c r="G135" s="17">
        <v>15000</v>
      </c>
      <c r="H135" s="10">
        <f t="shared" si="10"/>
        <v>0.75</v>
      </c>
      <c r="I135" s="3">
        <v>1</v>
      </c>
      <c r="J135" s="3">
        <v>0</v>
      </c>
      <c r="K135" s="3">
        <v>2</v>
      </c>
      <c r="L135" s="11">
        <v>2</v>
      </c>
      <c r="M135" s="3">
        <v>1</v>
      </c>
      <c r="N135" s="3">
        <v>1</v>
      </c>
      <c r="O135" s="3">
        <v>2</v>
      </c>
      <c r="P135" s="3">
        <v>1</v>
      </c>
      <c r="Q135" s="3">
        <v>0</v>
      </c>
      <c r="R135" s="3">
        <f t="shared" si="9"/>
        <v>9</v>
      </c>
      <c r="S135" s="27">
        <v>0</v>
      </c>
    </row>
    <row r="136" spans="1:19" s="13" customFormat="1" ht="81.75" customHeight="1" x14ac:dyDescent="0.25">
      <c r="A136" s="8" t="s">
        <v>448</v>
      </c>
      <c r="B136" s="15" t="s">
        <v>224</v>
      </c>
      <c r="C136" s="15" t="s">
        <v>205</v>
      </c>
      <c r="D136" s="16">
        <v>46008</v>
      </c>
      <c r="E136" s="4" t="s">
        <v>240</v>
      </c>
      <c r="F136" s="17">
        <v>18880</v>
      </c>
      <c r="G136" s="17">
        <v>15000</v>
      </c>
      <c r="H136" s="10">
        <f t="shared" si="10"/>
        <v>0.79449152542372881</v>
      </c>
      <c r="I136" s="3">
        <v>1</v>
      </c>
      <c r="J136" s="3">
        <v>1</v>
      </c>
      <c r="K136" s="3">
        <v>2</v>
      </c>
      <c r="L136" s="11">
        <v>2</v>
      </c>
      <c r="M136" s="3">
        <v>2</v>
      </c>
      <c r="N136" s="3">
        <v>2</v>
      </c>
      <c r="O136" s="3">
        <v>0</v>
      </c>
      <c r="P136" s="3">
        <v>2</v>
      </c>
      <c r="Q136" s="3">
        <v>0</v>
      </c>
      <c r="R136" s="3">
        <f t="shared" si="9"/>
        <v>11</v>
      </c>
      <c r="S136" s="27">
        <v>0</v>
      </c>
    </row>
    <row r="137" spans="1:19" s="13" customFormat="1" ht="81.75" customHeight="1" x14ac:dyDescent="0.25">
      <c r="A137" s="8" t="s">
        <v>449</v>
      </c>
      <c r="B137" s="15" t="s">
        <v>131</v>
      </c>
      <c r="C137" s="15" t="s">
        <v>206</v>
      </c>
      <c r="D137" s="16">
        <v>45930</v>
      </c>
      <c r="E137" s="4" t="s">
        <v>313</v>
      </c>
      <c r="F137" s="17">
        <v>30000</v>
      </c>
      <c r="G137" s="17">
        <v>20000</v>
      </c>
      <c r="H137" s="10">
        <f t="shared" si="10"/>
        <v>0.66666666666666663</v>
      </c>
      <c r="I137" s="3">
        <v>1</v>
      </c>
      <c r="J137" s="3">
        <v>1</v>
      </c>
      <c r="K137" s="3">
        <v>2</v>
      </c>
      <c r="L137" s="11">
        <v>2</v>
      </c>
      <c r="M137" s="3">
        <v>2</v>
      </c>
      <c r="N137" s="3">
        <v>2</v>
      </c>
      <c r="O137" s="3">
        <v>0</v>
      </c>
      <c r="P137" s="3">
        <v>2</v>
      </c>
      <c r="Q137" s="3">
        <v>0</v>
      </c>
      <c r="R137" s="3">
        <f t="shared" si="9"/>
        <v>11</v>
      </c>
      <c r="S137" s="27">
        <v>0</v>
      </c>
    </row>
    <row r="138" spans="1:19" s="13" customFormat="1" ht="81.75" customHeight="1" x14ac:dyDescent="0.25">
      <c r="A138" s="8" t="s">
        <v>450</v>
      </c>
      <c r="B138" s="15" t="s">
        <v>132</v>
      </c>
      <c r="C138" s="15" t="s">
        <v>33</v>
      </c>
      <c r="D138" s="16">
        <v>46008</v>
      </c>
      <c r="E138" s="4" t="s">
        <v>314</v>
      </c>
      <c r="F138" s="17">
        <v>25640</v>
      </c>
      <c r="G138" s="17">
        <v>20000</v>
      </c>
      <c r="H138" s="10">
        <f t="shared" si="10"/>
        <v>0.78003120124804992</v>
      </c>
      <c r="I138" s="3">
        <v>1</v>
      </c>
      <c r="J138" s="3">
        <v>1</v>
      </c>
      <c r="K138" s="3">
        <v>1</v>
      </c>
      <c r="L138" s="11">
        <v>2</v>
      </c>
      <c r="M138" s="3">
        <v>2</v>
      </c>
      <c r="N138" s="3">
        <v>2</v>
      </c>
      <c r="O138" s="3">
        <v>0</v>
      </c>
      <c r="P138" s="3">
        <v>2</v>
      </c>
      <c r="Q138" s="3">
        <v>1</v>
      </c>
      <c r="R138" s="3">
        <f t="shared" si="9"/>
        <v>11</v>
      </c>
      <c r="S138" s="27">
        <v>0</v>
      </c>
    </row>
    <row r="139" spans="1:19" s="13" customFormat="1" ht="81.75" customHeight="1" x14ac:dyDescent="0.25">
      <c r="A139" s="8" t="s">
        <v>451</v>
      </c>
      <c r="B139" s="15" t="s">
        <v>133</v>
      </c>
      <c r="C139" s="15" t="s">
        <v>20</v>
      </c>
      <c r="D139" s="16">
        <v>46008</v>
      </c>
      <c r="E139" s="4" t="s">
        <v>315</v>
      </c>
      <c r="F139" s="17">
        <v>25000</v>
      </c>
      <c r="G139" s="17">
        <v>20000</v>
      </c>
      <c r="H139" s="10">
        <f t="shared" si="10"/>
        <v>0.8</v>
      </c>
      <c r="I139" s="3">
        <v>1</v>
      </c>
      <c r="J139" s="3">
        <v>1</v>
      </c>
      <c r="K139" s="3">
        <v>2</v>
      </c>
      <c r="L139" s="11">
        <v>2</v>
      </c>
      <c r="M139" s="3">
        <v>2</v>
      </c>
      <c r="N139" s="3">
        <v>1</v>
      </c>
      <c r="O139" s="3">
        <v>0</v>
      </c>
      <c r="P139" s="3">
        <v>0</v>
      </c>
      <c r="Q139" s="3">
        <v>0</v>
      </c>
      <c r="R139" s="3">
        <f t="shared" si="9"/>
        <v>8</v>
      </c>
      <c r="S139" s="27">
        <v>0</v>
      </c>
    </row>
    <row r="140" spans="1:19" s="13" customFormat="1" ht="81.75" customHeight="1" x14ac:dyDescent="0.25">
      <c r="A140" s="8" t="s">
        <v>452</v>
      </c>
      <c r="B140" s="15" t="s">
        <v>134</v>
      </c>
      <c r="C140" s="15" t="s">
        <v>207</v>
      </c>
      <c r="D140" s="16">
        <v>46008</v>
      </c>
      <c r="E140" s="4" t="s">
        <v>240</v>
      </c>
      <c r="F140" s="17">
        <v>18756.66</v>
      </c>
      <c r="G140" s="17">
        <v>15000</v>
      </c>
      <c r="H140" s="10">
        <f t="shared" si="10"/>
        <v>0.79971594089779308</v>
      </c>
      <c r="I140" s="3">
        <v>1</v>
      </c>
      <c r="J140" s="3">
        <v>0</v>
      </c>
      <c r="K140" s="3">
        <v>1</v>
      </c>
      <c r="L140" s="11">
        <v>2</v>
      </c>
      <c r="M140" s="3">
        <v>2</v>
      </c>
      <c r="N140" s="3">
        <v>1</v>
      </c>
      <c r="O140" s="3">
        <v>0</v>
      </c>
      <c r="P140" s="3">
        <v>1</v>
      </c>
      <c r="Q140" s="3">
        <v>0</v>
      </c>
      <c r="R140" s="3">
        <f t="shared" si="9"/>
        <v>7</v>
      </c>
      <c r="S140" s="27">
        <v>0</v>
      </c>
    </row>
    <row r="141" spans="1:19" s="13" customFormat="1" ht="81.75" customHeight="1" x14ac:dyDescent="0.25">
      <c r="A141" s="8" t="s">
        <v>453</v>
      </c>
      <c r="B141" s="15" t="s">
        <v>135</v>
      </c>
      <c r="C141" s="15" t="s">
        <v>208</v>
      </c>
      <c r="D141" s="16">
        <v>46008</v>
      </c>
      <c r="E141" s="4" t="s">
        <v>316</v>
      </c>
      <c r="F141" s="17">
        <v>53000</v>
      </c>
      <c r="G141" s="17">
        <v>20000</v>
      </c>
      <c r="H141" s="10">
        <f t="shared" si="10"/>
        <v>0.37735849056603776</v>
      </c>
      <c r="I141" s="3">
        <v>1</v>
      </c>
      <c r="J141" s="3">
        <v>0</v>
      </c>
      <c r="K141" s="3">
        <v>2</v>
      </c>
      <c r="L141" s="11">
        <v>2</v>
      </c>
      <c r="M141" s="3">
        <v>2</v>
      </c>
      <c r="N141" s="3">
        <v>2</v>
      </c>
      <c r="O141" s="3">
        <v>0</v>
      </c>
      <c r="P141" s="3">
        <v>1</v>
      </c>
      <c r="Q141" s="3">
        <v>0</v>
      </c>
      <c r="R141" s="3">
        <f t="shared" si="9"/>
        <v>9</v>
      </c>
      <c r="S141" s="27">
        <v>0</v>
      </c>
    </row>
    <row r="142" spans="1:19" s="13" customFormat="1" ht="81.75" customHeight="1" x14ac:dyDescent="0.25">
      <c r="A142" s="8" t="s">
        <v>454</v>
      </c>
      <c r="B142" s="15" t="s">
        <v>136</v>
      </c>
      <c r="C142" s="15" t="s">
        <v>22</v>
      </c>
      <c r="D142" s="16">
        <v>46008</v>
      </c>
      <c r="E142" s="4" t="s">
        <v>240</v>
      </c>
      <c r="F142" s="17">
        <v>19400</v>
      </c>
      <c r="G142" s="17">
        <v>15000</v>
      </c>
      <c r="H142" s="10">
        <f t="shared" si="10"/>
        <v>0.77319587628865982</v>
      </c>
      <c r="I142" s="3">
        <v>1</v>
      </c>
      <c r="J142" s="3">
        <v>1</v>
      </c>
      <c r="K142" s="3">
        <v>1</v>
      </c>
      <c r="L142" s="11">
        <v>2</v>
      </c>
      <c r="M142" s="3">
        <v>2</v>
      </c>
      <c r="N142" s="3">
        <v>2</v>
      </c>
      <c r="O142" s="3">
        <v>1</v>
      </c>
      <c r="P142" s="3">
        <v>2</v>
      </c>
      <c r="Q142" s="3">
        <v>0</v>
      </c>
      <c r="R142" s="3">
        <f t="shared" si="9"/>
        <v>11</v>
      </c>
      <c r="S142" s="27">
        <v>0</v>
      </c>
    </row>
    <row r="143" spans="1:19" ht="69.95" customHeight="1" x14ac:dyDescent="0.25">
      <c r="A143" s="2"/>
      <c r="B143" s="2"/>
      <c r="C143" s="2"/>
      <c r="D143" s="2"/>
      <c r="E143" s="2"/>
      <c r="G143" s="34">
        <f>SUM(G8:G142)</f>
        <v>2215000</v>
      </c>
      <c r="H143" s="35"/>
      <c r="I143" s="36"/>
      <c r="S143" s="37">
        <f>SUM(S8:S142)</f>
        <v>0</v>
      </c>
    </row>
    <row r="144" spans="1:19" ht="69.95" customHeight="1" x14ac:dyDescent="0.25">
      <c r="G144" s="34"/>
      <c r="H144" s="35" t="s">
        <v>304</v>
      </c>
      <c r="I144" s="36">
        <f>COUNTIF(I8:I142,0)</f>
        <v>0</v>
      </c>
      <c r="Q144" s="33"/>
    </row>
    <row r="145" spans="1:20" s="25" customFormat="1" ht="69.95" customHeight="1" x14ac:dyDescent="0.25">
      <c r="A145" s="23"/>
      <c r="B145" s="1"/>
      <c r="C145" s="1"/>
      <c r="D145" s="22"/>
      <c r="E145" s="24"/>
      <c r="F145" s="19"/>
      <c r="G145" s="34"/>
      <c r="H145" s="35" t="s">
        <v>305</v>
      </c>
      <c r="I145" s="36">
        <f>COUNTIF(I8:I142,1)</f>
        <v>135</v>
      </c>
      <c r="M145" s="32"/>
      <c r="Q145" s="33"/>
      <c r="S145" s="22"/>
      <c r="T145" s="2"/>
    </row>
  </sheetData>
  <autoFilter ref="R1:R145"/>
  <mergeCells count="15">
    <mergeCell ref="A2:S2"/>
    <mergeCell ref="A3:B3"/>
    <mergeCell ref="C3:N3"/>
    <mergeCell ref="O3:S3"/>
    <mergeCell ref="A5:A7"/>
    <mergeCell ref="B5:B7"/>
    <mergeCell ref="C5:C7"/>
    <mergeCell ref="D5:D7"/>
    <mergeCell ref="E5:E7"/>
    <mergeCell ref="F5:F7"/>
    <mergeCell ref="G5:G7"/>
    <mergeCell ref="H5:H7"/>
    <mergeCell ref="I5:R5"/>
    <mergeCell ref="S5:S7"/>
    <mergeCell ref="R6:R7"/>
  </mergeCells>
  <conditionalFormatting sqref="D80">
    <cfRule type="timePeriod" dxfId="9" priority="12" timePeriod="lastMonth">
      <formula>AND(MONTH(D80)=MONTH(EDATE(TODAY(),0-1)),YEAR(D80)=YEAR(EDATE(TODAY(),0-1)))</formula>
    </cfRule>
  </conditionalFormatting>
  <conditionalFormatting sqref="D83">
    <cfRule type="timePeriod" dxfId="8" priority="10" timePeriod="lastMonth">
      <formula>AND(MONTH(D83)=MONTH(EDATE(TODAY(),0-1)),YEAR(D83)=YEAR(EDATE(TODAY(),0-1)))</formula>
    </cfRule>
  </conditionalFormatting>
  <conditionalFormatting sqref="D91">
    <cfRule type="timePeriod" dxfId="7" priority="9" timePeriod="lastMonth">
      <formula>AND(MONTH(D91)=MONTH(EDATE(TODAY(),0-1)),YEAR(D91)=YEAR(EDATE(TODAY(),0-1)))</formula>
    </cfRule>
  </conditionalFormatting>
  <conditionalFormatting sqref="D89">
    <cfRule type="timePeriod" dxfId="6" priority="8" timePeriod="lastMonth">
      <formula>AND(MONTH(D89)=MONTH(EDATE(TODAY(),0-1)),YEAR(D89)=YEAR(EDATE(TODAY(),0-1)))</formula>
    </cfRule>
  </conditionalFormatting>
  <conditionalFormatting sqref="D99">
    <cfRule type="timePeriod" dxfId="5" priority="6" timePeriod="lastMonth">
      <formula>AND(MONTH(D99)=MONTH(EDATE(TODAY(),0-1)),YEAR(D99)=YEAR(EDATE(TODAY(),0-1)))</formula>
    </cfRule>
  </conditionalFormatting>
  <conditionalFormatting sqref="D100">
    <cfRule type="timePeriod" dxfId="4" priority="5" timePeriod="lastMonth">
      <formula>AND(MONTH(D100)=MONTH(EDATE(TODAY(),0-1)),YEAR(D100)=YEAR(EDATE(TODAY(),0-1)))</formula>
    </cfRule>
  </conditionalFormatting>
  <conditionalFormatting sqref="D105">
    <cfRule type="timePeriod" dxfId="3" priority="4" timePeriod="lastMonth">
      <formula>AND(MONTH(D105)=MONTH(EDATE(TODAY(),0-1)),YEAR(D105)=YEAR(EDATE(TODAY(),0-1)))</formula>
    </cfRule>
  </conditionalFormatting>
  <conditionalFormatting sqref="D106">
    <cfRule type="timePeriod" dxfId="2" priority="3" timePeriod="lastMonth">
      <formula>AND(MONTH(D106)=MONTH(EDATE(TODAY(),0-1)),YEAR(D106)=YEAR(EDATE(TODAY(),0-1)))</formula>
    </cfRule>
  </conditionalFormatting>
  <conditionalFormatting sqref="D108">
    <cfRule type="timePeriod" dxfId="1" priority="2" timePeriod="lastMonth">
      <formula>AND(MONTH(D108)=MONTH(EDATE(TODAY(),0-1)),YEAR(D108)=YEAR(EDATE(TODAY(),0-1)))</formula>
    </cfRule>
  </conditionalFormatting>
  <conditionalFormatting sqref="D110">
    <cfRule type="timePeriod" dxfId="0" priority="1" timePeriod="lastMonth">
      <formula>AND(MONTH(D110)=MONTH(EDATE(TODAY(),0-1)),YEAR(D110)=YEAR(EDATE(TODAY(),0-1)))</formula>
    </cfRule>
  </conditionalFormatting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2 - niedofinansowane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2025-06-27T09:37:01Z</dcterms:modified>
</cp:coreProperties>
</file>